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laamseoverheid-my.sharepoint.com/personal/jasper_verhaegen_vlaanderen_be/Documents/Documenten/Projecten/GeologischPaspoort/Totaal/"/>
    </mc:Choice>
  </mc:AlternateContent>
  <xr:revisionPtr revIDLastSave="9" documentId="8_{E85F5493-4647-4B87-B2A9-BB2947021517}" xr6:coauthVersionLast="47" xr6:coauthVersionMax="47" xr10:uidLastSave="{4E2D9022-AFF0-4216-A44D-83BF0B4A345F}"/>
  <bookViews>
    <workbookView xWindow="-120" yWindow="-120" windowWidth="29040" windowHeight="15840" xr2:uid="{00000000-000D-0000-FFFF-FFFF00000000}"/>
  </bookViews>
  <sheets>
    <sheet name="GP_glauconi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1" l="1"/>
  <c r="I28" i="1"/>
  <c r="I29" i="1"/>
  <c r="I30" i="1"/>
  <c r="I27" i="1"/>
  <c r="I18" i="1"/>
  <c r="I19" i="1"/>
  <c r="I20" i="1"/>
  <c r="I21" i="1"/>
  <c r="I22" i="1"/>
  <c r="I23" i="1"/>
  <c r="I24" i="1"/>
  <c r="I25" i="1"/>
  <c r="I26" i="1"/>
  <c r="I17" i="1"/>
  <c r="I10" i="1"/>
  <c r="I11" i="1"/>
  <c r="I12" i="1"/>
  <c r="I13" i="1"/>
  <c r="I14" i="1"/>
  <c r="I15" i="1"/>
  <c r="I16" i="1"/>
  <c r="I9" i="1"/>
  <c r="I7" i="1"/>
  <c r="I6" i="1"/>
  <c r="I2" i="1"/>
  <c r="I114" i="1"/>
  <c r="I115" i="1"/>
  <c r="I116" i="1"/>
  <c r="I117" i="1"/>
  <c r="I118" i="1"/>
  <c r="I119" i="1"/>
  <c r="I120" i="1"/>
  <c r="I113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21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32" i="1"/>
  <c r="H3" i="1"/>
  <c r="I3" i="1" s="1"/>
  <c r="H4" i="1"/>
  <c r="I4" i="1" s="1"/>
  <c r="H5" i="1"/>
  <c r="I5" i="1" s="1"/>
  <c r="H6" i="1"/>
  <c r="H7" i="1"/>
  <c r="H8" i="1"/>
  <c r="I8" i="1" s="1"/>
  <c r="H2" i="1"/>
</calcChain>
</file>

<file path=xl/sharedStrings.xml><?xml version="1.0" encoding="utf-8"?>
<sst xmlns="http://schemas.openxmlformats.org/spreadsheetml/2006/main" count="2098" uniqueCount="458">
  <si>
    <t>Staalnaam</t>
  </si>
  <si>
    <t>Monster Geotheek</t>
  </si>
  <si>
    <t>Boring</t>
  </si>
  <si>
    <t>boring_id</t>
  </si>
  <si>
    <t>Diepte van</t>
  </si>
  <si>
    <t>Diepte tot</t>
  </si>
  <si>
    <t>Diepte</t>
  </si>
  <si>
    <t>Staaltype</t>
  </si>
  <si>
    <t>Locatie</t>
  </si>
  <si>
    <t>Formatie</t>
  </si>
  <si>
    <t>Lid</t>
  </si>
  <si>
    <t>Ouderdom</t>
  </si>
  <si>
    <t>Fractie &gt;1mm</t>
  </si>
  <si>
    <t>Fractie &lt;63µm</t>
  </si>
  <si>
    <t>Fractie 63µm-1mm</t>
  </si>
  <si>
    <t>Totaal Glauconietgehalte</t>
  </si>
  <si>
    <t>VPO2020_1</t>
  </si>
  <si>
    <t>14/0359</t>
  </si>
  <si>
    <t>GEO-12/129-B10</t>
  </si>
  <si>
    <t>geroerd</t>
  </si>
  <si>
    <t>Ham</t>
  </si>
  <si>
    <t>Diest</t>
  </si>
  <si>
    <t xml:space="preserve">Diest Kempen </t>
  </si>
  <si>
    <t>VPO2020_5</t>
  </si>
  <si>
    <t>14/0367</t>
  </si>
  <si>
    <t>VPO2020_9</t>
  </si>
  <si>
    <t>14/0375</t>
  </si>
  <si>
    <t>VPO2020_13</t>
  </si>
  <si>
    <t>14/0415</t>
  </si>
  <si>
    <t>GEO-12/129-B9</t>
  </si>
  <si>
    <t>Meerhout</t>
  </si>
  <si>
    <t>VPO2020_17</t>
  </si>
  <si>
    <t>14/0423</t>
  </si>
  <si>
    <t>VPO2020_31</t>
  </si>
  <si>
    <t>13/0514</t>
  </si>
  <si>
    <t>GEO-12/027-B6</t>
  </si>
  <si>
    <t>Zelzate</t>
  </si>
  <si>
    <t>Bassevelde</t>
  </si>
  <si>
    <t>VPO2020_35</t>
  </si>
  <si>
    <t>13/0526</t>
  </si>
  <si>
    <t>VPO2020_85</t>
  </si>
  <si>
    <t>13/1610</t>
  </si>
  <si>
    <t>GEO-12/115-B2</t>
  </si>
  <si>
    <t>ongeroerd</t>
  </si>
  <si>
    <t>Antwerpen</t>
  </si>
  <si>
    <t>Berchem</t>
  </si>
  <si>
    <t>Edegem</t>
  </si>
  <si>
    <t>VPO2020_86</t>
  </si>
  <si>
    <t>13/1607</t>
  </si>
  <si>
    <t>Kiel</t>
  </si>
  <si>
    <t>VPO2020_87</t>
  </si>
  <si>
    <t>13/1604</t>
  </si>
  <si>
    <t>VPO2020_89</t>
  </si>
  <si>
    <t>13/1599</t>
  </si>
  <si>
    <t>VPO2020_90</t>
  </si>
  <si>
    <t>13/1597</t>
  </si>
  <si>
    <t>VPO2020_92</t>
  </si>
  <si>
    <t>13/1595</t>
  </si>
  <si>
    <t>VPO2020_93</t>
  </si>
  <si>
    <t>Kattendijk</t>
  </si>
  <si>
    <t>VPO2020_94</t>
  </si>
  <si>
    <t>13/1593</t>
  </si>
  <si>
    <t>VPO2020_118</t>
  </si>
  <si>
    <t>13/1634</t>
  </si>
  <si>
    <t>GEO-12/115-B8</t>
  </si>
  <si>
    <t>VPO2020_120</t>
  </si>
  <si>
    <t>13/1629</t>
  </si>
  <si>
    <t>VPO2020_121</t>
  </si>
  <si>
    <t>13/1624</t>
  </si>
  <si>
    <t>VPO2020_122</t>
  </si>
  <si>
    <t>13/1623</t>
  </si>
  <si>
    <t>VPO2020_123</t>
  </si>
  <si>
    <t>13/1622</t>
  </si>
  <si>
    <t>VPO2020_124</t>
  </si>
  <si>
    <t>13/1621</t>
  </si>
  <si>
    <t>VPO2020_125</t>
  </si>
  <si>
    <t>13/1619</t>
  </si>
  <si>
    <t>VPO2020_126</t>
  </si>
  <si>
    <t>13/1618</t>
  </si>
  <si>
    <t>Lillo</t>
  </si>
  <si>
    <t>Kruisschans</t>
  </si>
  <si>
    <t>VPO2020_127</t>
  </si>
  <si>
    <t>13/1617</t>
  </si>
  <si>
    <t>VPO2020_128</t>
  </si>
  <si>
    <t>13/1615</t>
  </si>
  <si>
    <t>Merksem</t>
  </si>
  <si>
    <t>VPO2020_151</t>
  </si>
  <si>
    <t>1439-BB17-0115</t>
  </si>
  <si>
    <t>Vilvoorde</t>
  </si>
  <si>
    <t>Brussel</t>
  </si>
  <si>
    <t>VPO2020_154</t>
  </si>
  <si>
    <t>Hyon</t>
  </si>
  <si>
    <t>Mont-Panisel</t>
  </si>
  <si>
    <t>VPO2020_156</t>
  </si>
  <si>
    <t>VPO2020_159</t>
  </si>
  <si>
    <t>Hannut</t>
  </si>
  <si>
    <t>Grandglise</t>
  </si>
  <si>
    <t>VPO2020_168</t>
  </si>
  <si>
    <t>1439-BB69-1818</t>
  </si>
  <si>
    <t>Zeebrugge</t>
  </si>
  <si>
    <t>Aalter</t>
  </si>
  <si>
    <t>Oedelem</t>
  </si>
  <si>
    <t>VPO2020_179</t>
  </si>
  <si>
    <t>VLA17-4.1-001-W1-01</t>
  </si>
  <si>
    <t>VLA17-4.1-001-TO1</t>
  </si>
  <si>
    <t>Leuven</t>
  </si>
  <si>
    <t>Diest Hageland</t>
  </si>
  <si>
    <t>VPO2020_180</t>
  </si>
  <si>
    <t>VLA17-4.1-001-W6-01</t>
  </si>
  <si>
    <t>VLA17-4.1-001-TO6</t>
  </si>
  <si>
    <t>VPO2020_181</t>
  </si>
  <si>
    <t>VLA17-4.1-001-W6-02</t>
  </si>
  <si>
    <t>VPO2020_183</t>
  </si>
  <si>
    <t>VLA17-4.1-002-W1A-02</t>
  </si>
  <si>
    <t>VLA17-4.1-002-TO1A</t>
  </si>
  <si>
    <t>Ardooie</t>
  </si>
  <si>
    <t>Gent</t>
  </si>
  <si>
    <t>VPO2020_186</t>
  </si>
  <si>
    <t>VLA17-4.1-002-W1C-01</t>
  </si>
  <si>
    <t>VLA17-4.1-002-TO1C</t>
  </si>
  <si>
    <t>Arenberg</t>
  </si>
  <si>
    <t>VPO2020_189</t>
  </si>
  <si>
    <t>VLA17-4.1-002-W2-04</t>
  </si>
  <si>
    <t>VLA17-4.1-002-TO2A</t>
  </si>
  <si>
    <t>Tielt</t>
  </si>
  <si>
    <t>Kortemark</t>
  </si>
  <si>
    <t>VPO2020_191</t>
  </si>
  <si>
    <t>VLA17-4.1-003-W6-01</t>
  </si>
  <si>
    <t>VLA17-4.1-003-TO6</t>
  </si>
  <si>
    <t>Lubbeek</t>
  </si>
  <si>
    <t>Sint-Huibrechts-Hern</t>
  </si>
  <si>
    <t>Neerrepen</t>
  </si>
  <si>
    <t>VPO2020_192</t>
  </si>
  <si>
    <t>VLA17-4.1-003-W6-02</t>
  </si>
  <si>
    <t>VPO2020_195</t>
  </si>
  <si>
    <t>VLA17-4.1-003-W6-05</t>
  </si>
  <si>
    <t>Borgloon</t>
  </si>
  <si>
    <t>Boutersem</t>
  </si>
  <si>
    <t>VPO2020_199</t>
  </si>
  <si>
    <t>VLA17-4.1-003-W7-02</t>
  </si>
  <si>
    <t>VLA17-4.1-003-TO7</t>
  </si>
  <si>
    <t>Kerkom</t>
  </si>
  <si>
    <t>VPO2020_200</t>
  </si>
  <si>
    <t>VLA17-4.1-003-W7-03</t>
  </si>
  <si>
    <t>VPO2020_201</t>
  </si>
  <si>
    <t>VLA17-4.1-003-W7-04</t>
  </si>
  <si>
    <t>VPO2020_205</t>
  </si>
  <si>
    <t>VLA17-4.1-003-W5-02</t>
  </si>
  <si>
    <t>VLA17-4.1-003-TO5</t>
  </si>
  <si>
    <t>Kerkom Heide</t>
  </si>
  <si>
    <t>VPO2020_208</t>
  </si>
  <si>
    <t>VLA17-4.1-003-W5-05</t>
  </si>
  <si>
    <t>Bilzen</t>
  </si>
  <si>
    <t>Berg</t>
  </si>
  <si>
    <t>VPO2020_213</t>
  </si>
  <si>
    <t>VLA17-4.1-004-W1-01</t>
  </si>
  <si>
    <t>VLA17-4.1-004-TO1</t>
  </si>
  <si>
    <t>Aarschot</t>
  </si>
  <si>
    <t>VPO2020_214</t>
  </si>
  <si>
    <t>VLA17-4.1-004-W3-02</t>
  </si>
  <si>
    <t>VLA17-4.1-004-TO3</t>
  </si>
  <si>
    <t>VPO2020_215</t>
  </si>
  <si>
    <t>VLA17-4.1-004-W6-02</t>
  </si>
  <si>
    <t>VLA17-4.1-004-TO6</t>
  </si>
  <si>
    <t>VPO2020_217</t>
  </si>
  <si>
    <t>VLA17-4.1-006-W2-001</t>
  </si>
  <si>
    <t>VLA17-4.1-006-TO2.7</t>
  </si>
  <si>
    <t>VPO2020_219</t>
  </si>
  <si>
    <t>VLA17-4.1-006-W2-003</t>
  </si>
  <si>
    <t>VPO2020_223</t>
  </si>
  <si>
    <t>VLA17-4.1-007-W1-02</t>
  </si>
  <si>
    <t>VLA17-4.1-007-TO2</t>
  </si>
  <si>
    <t>Beerse</t>
  </si>
  <si>
    <t>Weelde</t>
  </si>
  <si>
    <t>VPO2020_228</t>
  </si>
  <si>
    <t>VLA17-4.1-007-W1-08</t>
  </si>
  <si>
    <t>VLA17-4.1-007-TO3</t>
  </si>
  <si>
    <t>Ravels</t>
  </si>
  <si>
    <t>VPO2020_230</t>
  </si>
  <si>
    <t>VLA17-4.1-008-W2-002</t>
  </si>
  <si>
    <t>VLA17-4.1-008-TO1</t>
  </si>
  <si>
    <t>Egem</t>
  </si>
  <si>
    <t>VPO2020_231</t>
  </si>
  <si>
    <t>VLA17-4.1-008-W3-012</t>
  </si>
  <si>
    <t>VLA17-4.1-008-TO3</t>
  </si>
  <si>
    <t>VPO2020_232</t>
  </si>
  <si>
    <t>VLA17-4.1-008-W3-011</t>
  </si>
  <si>
    <t>VPO2020_233</t>
  </si>
  <si>
    <t>VLA17-4.1-008-W3-010</t>
  </si>
  <si>
    <t>VPO2020_236</t>
  </si>
  <si>
    <t>VLA17-4.1-008-W3-006</t>
  </si>
  <si>
    <t>VLA17-4.1-008-TO5</t>
  </si>
  <si>
    <t>Gentbrugge</t>
  </si>
  <si>
    <t>Pittem</t>
  </si>
  <si>
    <t>VPO2020_239</t>
  </si>
  <si>
    <t>VLA17-4.1-009-W3-03</t>
  </si>
  <si>
    <t>VLA17-4.1-009-TO1</t>
  </si>
  <si>
    <t>Riemst</t>
  </si>
  <si>
    <t>Maastricht</t>
  </si>
  <si>
    <t>Nekum</t>
  </si>
  <si>
    <t>VPO2020_242</t>
  </si>
  <si>
    <t>VLA17-4.1-009-W1-07</t>
  </si>
  <si>
    <t>VLA17-4.1-009-TO3</t>
  </si>
  <si>
    <t>Emael</t>
  </si>
  <si>
    <t>VPO2020_244</t>
  </si>
  <si>
    <t>VLA17-4.1-0010-P2-2</t>
  </si>
  <si>
    <t>VLA17-4.1-010-TO9</t>
  </si>
  <si>
    <t>Volkegem</t>
  </si>
  <si>
    <t>VPO2020_246</t>
  </si>
  <si>
    <t>VLA17-4.1-0010-P2-1</t>
  </si>
  <si>
    <t>Brabant</t>
  </si>
  <si>
    <t>Data referentie</t>
  </si>
  <si>
    <t>Verhaegen (2022)</t>
  </si>
  <si>
    <t>TO-20210416-1</t>
  </si>
  <si>
    <t>ontsluiting</t>
  </si>
  <si>
    <t>Saintes</t>
  </si>
  <si>
    <t>Eoceen</t>
  </si>
  <si>
    <t>TO-20210416-1b</t>
  </si>
  <si>
    <t>TO-20210416-2</t>
  </si>
  <si>
    <t>Kruishoutem</t>
  </si>
  <si>
    <t>Quartair</t>
  </si>
  <si>
    <t>TO-20210416-3</t>
  </si>
  <si>
    <t> TO-20220310-1</t>
  </si>
  <si>
    <t>Diegem</t>
  </si>
  <si>
    <t>Lede</t>
  </si>
  <si>
    <t>Machelen</t>
  </si>
  <si>
    <t> TO-20220310-1b</t>
  </si>
  <si>
    <t> TO-20220310-2</t>
  </si>
  <si>
    <t>TO-20220516-1</t>
  </si>
  <si>
    <t>Lichtaart</t>
  </si>
  <si>
    <t>Kasterlee</t>
  </si>
  <si>
    <t>Mioceen</t>
  </si>
  <si>
    <t>Hukkelberg</t>
  </si>
  <si>
    <t>Plioceen</t>
  </si>
  <si>
    <t>Poederlee</t>
  </si>
  <si>
    <t>TO-20220516-2</t>
  </si>
  <si>
    <t>TO-20220516-3</t>
  </si>
  <si>
    <t> TO-20220405-1.1</t>
  </si>
  <si>
    <t>Oligoceen</t>
  </si>
  <si>
    <t>Grimmertingen</t>
  </si>
  <si>
    <t>TO-20220405-3</t>
  </si>
  <si>
    <t xml:space="preserve">Quartair </t>
  </si>
  <si>
    <t>D1</t>
  </si>
  <si>
    <t>HOB 20190617</t>
  </si>
  <si>
    <t>Heist-op-den-Berg</t>
  </si>
  <si>
    <t>Ha1</t>
  </si>
  <si>
    <t>Hallaar</t>
  </si>
  <si>
    <t>Ha3</t>
  </si>
  <si>
    <t>B3</t>
  </si>
  <si>
    <t>Beerzel</t>
  </si>
  <si>
    <t>B8</t>
  </si>
  <si>
    <t>B11</t>
  </si>
  <si>
    <t>B14</t>
  </si>
  <si>
    <t>H3</t>
  </si>
  <si>
    <t>H5</t>
  </si>
  <si>
    <t>Tijdvak</t>
  </si>
  <si>
    <t>Paleoceen</t>
  </si>
  <si>
    <t>Pleistoceen</t>
  </si>
  <si>
    <t>Krijt</t>
  </si>
  <si>
    <t>Hoogte (mTAW)</t>
  </si>
  <si>
    <t>Nr</t>
  </si>
  <si>
    <t>TT_1</t>
  </si>
  <si>
    <t>1508-B2022-00843-B2</t>
  </si>
  <si>
    <t>Zemst</t>
  </si>
  <si>
    <t>TT_4</t>
  </si>
  <si>
    <t>TT_6</t>
  </si>
  <si>
    <t>TT_7</t>
  </si>
  <si>
    <t>TT_10</t>
  </si>
  <si>
    <t>TT_15</t>
  </si>
  <si>
    <t>TT_17</t>
  </si>
  <si>
    <t>TT_29</t>
  </si>
  <si>
    <t>TT_31</t>
  </si>
  <si>
    <t>Kortrijk</t>
  </si>
  <si>
    <t>Orchies</t>
  </si>
  <si>
    <t>TT_33</t>
  </si>
  <si>
    <t>TT_55</t>
  </si>
  <si>
    <t>TT_57</t>
  </si>
  <si>
    <t>TT_59</t>
  </si>
  <si>
    <t>TT_61</t>
  </si>
  <si>
    <t>TT_63</t>
  </si>
  <si>
    <t>Halen</t>
  </si>
  <si>
    <t>Verhaegen &amp; De Nil (2023)</t>
  </si>
  <si>
    <t>AR10</t>
  </si>
  <si>
    <t>TO-20190417</t>
  </si>
  <si>
    <t>AR12</t>
  </si>
  <si>
    <t>AR4</t>
  </si>
  <si>
    <t>AR8</t>
  </si>
  <si>
    <t>PB7</t>
  </si>
  <si>
    <t>TO-20150105A</t>
  </si>
  <si>
    <t>PX2</t>
  </si>
  <si>
    <t>TO-20150701</t>
  </si>
  <si>
    <t>PX3</t>
  </si>
  <si>
    <t>PX4</t>
  </si>
  <si>
    <t>PX5</t>
  </si>
  <si>
    <t>PX7</t>
  </si>
  <si>
    <t>PX8</t>
  </si>
  <si>
    <t>Ru1</t>
  </si>
  <si>
    <t>TO-20220706-1</t>
  </si>
  <si>
    <t>Ru11</t>
  </si>
  <si>
    <t>Ru4</t>
  </si>
  <si>
    <t>Ru7</t>
  </si>
  <si>
    <t>RuA</t>
  </si>
  <si>
    <t>Rumst 10</t>
  </si>
  <si>
    <t>TO-20211119-1</t>
  </si>
  <si>
    <t>Rumst</t>
  </si>
  <si>
    <t>Rumst 2</t>
  </si>
  <si>
    <t>TO-20211119-2</t>
  </si>
  <si>
    <t>Rumst 5</t>
  </si>
  <si>
    <t>Rumst 6</t>
  </si>
  <si>
    <t>Rumst 7</t>
  </si>
  <si>
    <t>Rumst 9</t>
  </si>
  <si>
    <t xml:space="preserve">Rumst8 </t>
  </si>
  <si>
    <t>2210BK01</t>
  </si>
  <si>
    <t>1411-GEO-22/019-B1</t>
  </si>
  <si>
    <t>Schoten</t>
  </si>
  <si>
    <t>2210BK02</t>
  </si>
  <si>
    <t>2210BK03</t>
  </si>
  <si>
    <t>2210BK04</t>
  </si>
  <si>
    <t>2210BK05</t>
  </si>
  <si>
    <t>2210BK06</t>
  </si>
  <si>
    <t>2210BK07</t>
  </si>
  <si>
    <t>2210BK08</t>
  </si>
  <si>
    <t>2210BK09</t>
  </si>
  <si>
    <t>2210BK10</t>
  </si>
  <si>
    <t>2210BK11</t>
  </si>
  <si>
    <t>2210BK12</t>
  </si>
  <si>
    <t>2210BK13</t>
  </si>
  <si>
    <t>2210BK14</t>
  </si>
  <si>
    <t>2210BK15</t>
  </si>
  <si>
    <t>2210BK16</t>
  </si>
  <si>
    <t>2210BK17</t>
  </si>
  <si>
    <t>2210BK18</t>
  </si>
  <si>
    <t>2210BK19</t>
  </si>
  <si>
    <t>2210BK20</t>
  </si>
  <si>
    <t>2210BK21</t>
  </si>
  <si>
    <t>2210BK22</t>
  </si>
  <si>
    <t>1411-GEO-22/019-B2</t>
  </si>
  <si>
    <t>Stabroek</t>
  </si>
  <si>
    <t>Malle</t>
  </si>
  <si>
    <t>2210BK23</t>
  </si>
  <si>
    <t>2210BK24</t>
  </si>
  <si>
    <t>2210BK25</t>
  </si>
  <si>
    <t>2210BK26</t>
  </si>
  <si>
    <t>Zandvliet</t>
  </si>
  <si>
    <t>2210BK27</t>
  </si>
  <si>
    <t>2210BK28</t>
  </si>
  <si>
    <t>2210BK29</t>
  </si>
  <si>
    <t>2210BK30</t>
  </si>
  <si>
    <t>2210BK31</t>
  </si>
  <si>
    <t>2210BK32</t>
  </si>
  <si>
    <t>2210BK33</t>
  </si>
  <si>
    <t>2210BK34</t>
  </si>
  <si>
    <t>2210BK35</t>
  </si>
  <si>
    <t>Oorderen</t>
  </si>
  <si>
    <t>2210BK36</t>
  </si>
  <si>
    <t>2210BK37</t>
  </si>
  <si>
    <t>2210BK38</t>
  </si>
  <si>
    <t>2210BK39</t>
  </si>
  <si>
    <t>2210BK40</t>
  </si>
  <si>
    <t>21/1626</t>
  </si>
  <si>
    <t>GEO-20/021-B5</t>
  </si>
  <si>
    <t>21/1628</t>
  </si>
  <si>
    <t>21/1634</t>
  </si>
  <si>
    <t>21/1635</t>
  </si>
  <si>
    <t>23/0072</t>
  </si>
  <si>
    <t>1411-GEO-22/096-B1</t>
  </si>
  <si>
    <t>23/0073</t>
  </si>
  <si>
    <t>23/0076</t>
  </si>
  <si>
    <t>23/0077</t>
  </si>
  <si>
    <t>23/0082</t>
  </si>
  <si>
    <t>23/0083</t>
  </si>
  <si>
    <t>23/0085</t>
  </si>
  <si>
    <t>23/0088</t>
  </si>
  <si>
    <t>23/0691</t>
  </si>
  <si>
    <t>1411-GEO-22/096-B7</t>
  </si>
  <si>
    <t>23/0694</t>
  </si>
  <si>
    <t>23/0700</t>
  </si>
  <si>
    <t>2307BA01</t>
  </si>
  <si>
    <t>kb26d78w-B285</t>
  </si>
  <si>
    <t>Genk</t>
  </si>
  <si>
    <t>Bolderberg</t>
  </si>
  <si>
    <t>Houthalen</t>
  </si>
  <si>
    <t>2307BA02</t>
  </si>
  <si>
    <t>2307BA03</t>
  </si>
  <si>
    <t>2307BA04</t>
  </si>
  <si>
    <t>2307BA05</t>
  </si>
  <si>
    <t>2307BA06</t>
  </si>
  <si>
    <t>kb26d78w-B299</t>
  </si>
  <si>
    <t>2307BA07</t>
  </si>
  <si>
    <t>2307BA08</t>
  </si>
  <si>
    <t>2307BA09</t>
  </si>
  <si>
    <t>2307BA10</t>
  </si>
  <si>
    <t>RA-1</t>
  </si>
  <si>
    <t>GEO-15/095-B2</t>
  </si>
  <si>
    <t>Ranst</t>
  </si>
  <si>
    <t>RA-2</t>
  </si>
  <si>
    <t>RA-3</t>
  </si>
  <si>
    <t>ST-A</t>
  </si>
  <si>
    <t>TO-20230809-1.3</t>
  </si>
  <si>
    <t>ST-B</t>
  </si>
  <si>
    <t>TO-20230809-1.2</t>
  </si>
  <si>
    <t>ST-C</t>
  </si>
  <si>
    <t>TO-20230809-1.1</t>
  </si>
  <si>
    <t>Borsbeek</t>
  </si>
  <si>
    <t>Zonderschot</t>
  </si>
  <si>
    <t>O2024_2</t>
  </si>
  <si>
    <t>O2024_3</t>
  </si>
  <si>
    <t>O2024_4</t>
  </si>
  <si>
    <t>O2024_5</t>
  </si>
  <si>
    <t>O2024_6</t>
  </si>
  <si>
    <t>O2024_7</t>
  </si>
  <si>
    <t>O2024_8</t>
  </si>
  <si>
    <t>O2024_9</t>
  </si>
  <si>
    <t>O2024_11</t>
  </si>
  <si>
    <t>O2024_12</t>
  </si>
  <si>
    <t>O2024_14</t>
  </si>
  <si>
    <t>O2024_15</t>
  </si>
  <si>
    <t>O2024_17</t>
  </si>
  <si>
    <t>O2024_18</t>
  </si>
  <si>
    <t>O2024_21</t>
  </si>
  <si>
    <t>O2024_26</t>
  </si>
  <si>
    <t>O2024_27</t>
  </si>
  <si>
    <t>O2024_29</t>
  </si>
  <si>
    <t>O2024_31</t>
  </si>
  <si>
    <t>O2024_32</t>
  </si>
  <si>
    <t>O2024_33</t>
  </si>
  <si>
    <t>O2024_34</t>
  </si>
  <si>
    <t>O2024_36</t>
  </si>
  <si>
    <t>O2024_37</t>
  </si>
  <si>
    <t>O2024_39</t>
  </si>
  <si>
    <t>O2024_41</t>
  </si>
  <si>
    <t>O2024_42</t>
  </si>
  <si>
    <t>O2024_44</t>
  </si>
  <si>
    <t>O2024_45</t>
  </si>
  <si>
    <t>O2024_46</t>
  </si>
  <si>
    <t>O2024_47</t>
  </si>
  <si>
    <t>TO-20230629_W1</t>
  </si>
  <si>
    <t>TO-20230629_W2</t>
  </si>
  <si>
    <t xml:space="preserve">
TO-20230913-1</t>
  </si>
  <si>
    <t>TO-20230913-2</t>
  </si>
  <si>
    <t>TO-20240517_W1</t>
  </si>
  <si>
    <t>TO-20240517-W2</t>
  </si>
  <si>
    <t>Merchtem</t>
  </si>
  <si>
    <t xml:space="preserve">Bos van Aa </t>
  </si>
  <si>
    <t>Antwerpen linkeroever</t>
  </si>
  <si>
    <t>Antropogeen</t>
  </si>
  <si>
    <t>Neerijse</t>
  </si>
  <si>
    <t>Mons-en-Pevele</t>
  </si>
  <si>
    <t>Lillo / Kattendijk</t>
  </si>
  <si>
    <t>Oorderen / Kattendijk</t>
  </si>
  <si>
    <t>Verhaegen &amp; De Nil (2024)</t>
  </si>
  <si>
    <t>Gembloux</t>
  </si>
  <si>
    <t>Maldegem</t>
  </si>
  <si>
    <t>Wemmel</t>
  </si>
  <si>
    <t>Eeklo</t>
  </si>
  <si>
    <t>Vlaanderen</t>
  </si>
  <si>
    <t>hellingsmateriaal</t>
  </si>
  <si>
    <t>Glauconiet_63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</si>
</sst>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6" fillId="0" borderId="0" xfId="0" applyFont="1"/>
    <xf numFmtId="0" fontId="18" fillId="0" borderId="0" xfId="0" applyFont="1"/>
    <xf numFmtId="0" fontId="14" fillId="0" borderId="0" xfId="0" applyFont="1"/>
    <xf numFmtId="0" fontId="19" fillId="0" borderId="0" xfId="0" applyFont="1"/>
    <xf numFmtId="2" fontId="19" fillId="0" borderId="0" xfId="0" applyNumberFormat="1" applyFont="1"/>
    <xf numFmtId="2" fontId="18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6" builtinId="26" customBuiltin="1"/>
    <cellStyle name="Invoer" xfId="9" builtinId="20" customBuiltin="1"/>
    <cellStyle name="Kop 1" xfId="2" builtinId="16" customBuiltin="1"/>
    <cellStyle name="Kop 2" xfId="3" builtinId="17" customBuiltin="1"/>
    <cellStyle name="Kop 3" xfId="4" builtinId="18" customBuiltin="1"/>
    <cellStyle name="Kop 4" xfId="5" builtinId="19" customBuiltin="1"/>
    <cellStyle name="Neutraal" xfId="8" builtinId="28" customBuiltin="1"/>
    <cellStyle name="Notitie" xfId="15" builtinId="10" customBuiltin="1"/>
    <cellStyle name="Ongeldig" xfId="7" builtinId="27" customBuiltin="1"/>
    <cellStyle name="Standaard" xfId="0" builtinId="0"/>
    <cellStyle name="Titel" xfId="1" builtinId="15" customBuiltin="1"/>
    <cellStyle name="Totaal" xfId="17" builtinId="25" customBuiltin="1"/>
    <cellStyle name="Uitvoer" xfId="10" builtinId="21" customBuiltin="1"/>
    <cellStyle name="Verklarende tekst" xfId="16" builtinId="53" customBuiltin="1"/>
    <cellStyle name="Waarschuwingsteks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260"/>
  <sheetViews>
    <sheetView tabSelected="1" topLeftCell="D1" workbookViewId="0">
      <pane ySplit="1" topLeftCell="A223" activePane="bottomLeft" state="frozen"/>
      <selection pane="bottomLeft" activeCell="Y249" sqref="Y249"/>
    </sheetView>
  </sheetViews>
  <sheetFormatPr defaultRowHeight="14.4" x14ac:dyDescent="0.3"/>
  <cols>
    <col min="4" max="4" width="18.5546875" style="2" customWidth="1"/>
    <col min="5" max="11" width="8.88671875" style="2"/>
    <col min="12" max="13" width="16.33203125" style="2" customWidth="1"/>
    <col min="14" max="15" width="8.88671875" style="2"/>
    <col min="16" max="16" width="23.33203125" style="2" customWidth="1"/>
    <col min="17" max="19" width="9.109375" style="6"/>
    <col min="20" max="20" width="15" style="6" customWidth="1"/>
    <col min="21" max="21" width="9.109375" style="6"/>
  </cols>
  <sheetData>
    <row r="1" spans="1:21" s="1" customFormat="1" x14ac:dyDescent="0.3">
      <c r="A1" s="1" t="s">
        <v>260</v>
      </c>
      <c r="B1" s="1" t="s">
        <v>0</v>
      </c>
      <c r="C1" s="1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259</v>
      </c>
      <c r="J1" s="4" t="s">
        <v>7</v>
      </c>
      <c r="K1" s="4" t="s">
        <v>8</v>
      </c>
      <c r="L1" s="4" t="s">
        <v>9</v>
      </c>
      <c r="M1" s="4" t="s">
        <v>10</v>
      </c>
      <c r="N1" s="4" t="s">
        <v>11</v>
      </c>
      <c r="O1" s="4" t="s">
        <v>255</v>
      </c>
      <c r="P1" s="4" t="s">
        <v>211</v>
      </c>
      <c r="Q1" s="5" t="s">
        <v>12</v>
      </c>
      <c r="R1" s="5" t="s">
        <v>13</v>
      </c>
      <c r="S1" s="5" t="s">
        <v>14</v>
      </c>
      <c r="T1" s="5" t="s">
        <v>457</v>
      </c>
      <c r="U1" s="5" t="s">
        <v>15</v>
      </c>
    </row>
    <row r="2" spans="1:21" x14ac:dyDescent="0.3">
      <c r="A2">
        <v>1</v>
      </c>
      <c r="B2" t="s">
        <v>16</v>
      </c>
      <c r="C2" t="s">
        <v>17</v>
      </c>
      <c r="D2" s="2" t="s">
        <v>18</v>
      </c>
      <c r="E2" s="2">
        <v>143</v>
      </c>
      <c r="F2" s="2">
        <v>16</v>
      </c>
      <c r="G2" s="2">
        <v>16.5</v>
      </c>
      <c r="H2" s="2">
        <f>(F2+G2)/2</f>
        <v>16.25</v>
      </c>
      <c r="I2" s="2">
        <f>30.62-H2</f>
        <v>14.370000000000001</v>
      </c>
      <c r="J2" s="2" t="s">
        <v>19</v>
      </c>
      <c r="K2" s="2" t="s">
        <v>20</v>
      </c>
      <c r="L2" s="2" t="s">
        <v>21</v>
      </c>
      <c r="M2" s="2" t="s">
        <v>22</v>
      </c>
      <c r="N2" s="2">
        <v>26</v>
      </c>
      <c r="O2" s="2" t="s">
        <v>231</v>
      </c>
      <c r="P2" s="2" t="s">
        <v>212</v>
      </c>
      <c r="Q2" s="6">
        <v>2.0699999999999998</v>
      </c>
      <c r="R2" s="6">
        <v>9.0299999999999994</v>
      </c>
      <c r="S2" s="6">
        <v>88.9</v>
      </c>
      <c r="T2" s="6">
        <v>7.43</v>
      </c>
      <c r="U2" s="6">
        <v>6.6</v>
      </c>
    </row>
    <row r="3" spans="1:21" x14ac:dyDescent="0.3">
      <c r="A3">
        <v>2</v>
      </c>
      <c r="B3" t="s">
        <v>23</v>
      </c>
      <c r="C3" t="s">
        <v>24</v>
      </c>
      <c r="D3" s="2" t="s">
        <v>18</v>
      </c>
      <c r="E3" s="2">
        <v>143</v>
      </c>
      <c r="F3" s="2">
        <v>20</v>
      </c>
      <c r="G3" s="2">
        <v>20.5</v>
      </c>
      <c r="H3" s="2">
        <f t="shared" ref="H3:H8" si="0">(F3+G3)/2</f>
        <v>20.25</v>
      </c>
      <c r="I3" s="2">
        <f t="shared" ref="I3:I4" si="1">30.62-H3</f>
        <v>10.370000000000001</v>
      </c>
      <c r="J3" s="2" t="s">
        <v>19</v>
      </c>
      <c r="K3" s="2" t="s">
        <v>20</v>
      </c>
      <c r="L3" s="2" t="s">
        <v>21</v>
      </c>
      <c r="M3" s="2" t="s">
        <v>22</v>
      </c>
      <c r="N3" s="2">
        <v>26</v>
      </c>
      <c r="O3" s="2" t="s">
        <v>231</v>
      </c>
      <c r="P3" s="2" t="s">
        <v>212</v>
      </c>
      <c r="Q3" s="6">
        <v>1.98</v>
      </c>
      <c r="R3" s="6">
        <v>10.53</v>
      </c>
      <c r="S3" s="6">
        <v>87.5</v>
      </c>
      <c r="T3" s="6">
        <v>9.7200000000000006</v>
      </c>
      <c r="U3" s="6">
        <v>8.51</v>
      </c>
    </row>
    <row r="4" spans="1:21" x14ac:dyDescent="0.3">
      <c r="A4">
        <v>3</v>
      </c>
      <c r="B4" t="s">
        <v>25</v>
      </c>
      <c r="C4" t="s">
        <v>26</v>
      </c>
      <c r="D4" s="2" t="s">
        <v>18</v>
      </c>
      <c r="E4" s="2">
        <v>143</v>
      </c>
      <c r="F4" s="2">
        <v>24</v>
      </c>
      <c r="G4" s="2">
        <v>24.5</v>
      </c>
      <c r="H4" s="2">
        <f t="shared" si="0"/>
        <v>24.25</v>
      </c>
      <c r="I4" s="2">
        <f t="shared" si="1"/>
        <v>6.370000000000001</v>
      </c>
      <c r="J4" s="2" t="s">
        <v>19</v>
      </c>
      <c r="K4" s="2" t="s">
        <v>20</v>
      </c>
      <c r="L4" s="2" t="s">
        <v>21</v>
      </c>
      <c r="M4" s="2" t="s">
        <v>22</v>
      </c>
      <c r="N4" s="2">
        <v>26</v>
      </c>
      <c r="O4" s="2" t="s">
        <v>231</v>
      </c>
      <c r="P4" s="2" t="s">
        <v>212</v>
      </c>
      <c r="Q4" s="6">
        <v>4.18</v>
      </c>
      <c r="R4" s="6">
        <v>1.91</v>
      </c>
      <c r="S4" s="6">
        <v>93.91</v>
      </c>
      <c r="T4" s="6">
        <v>15.62</v>
      </c>
      <c r="U4" s="6">
        <v>14.67</v>
      </c>
    </row>
    <row r="5" spans="1:21" x14ac:dyDescent="0.3">
      <c r="A5">
        <v>4</v>
      </c>
      <c r="B5" t="s">
        <v>27</v>
      </c>
      <c r="C5" t="s">
        <v>28</v>
      </c>
      <c r="D5" s="2" t="s">
        <v>29</v>
      </c>
      <c r="E5" s="2">
        <v>144</v>
      </c>
      <c r="F5" s="2">
        <v>16</v>
      </c>
      <c r="G5" s="2">
        <v>16.5</v>
      </c>
      <c r="H5" s="2">
        <f t="shared" si="0"/>
        <v>16.25</v>
      </c>
      <c r="I5" s="2">
        <f>30.69-H5</f>
        <v>14.440000000000001</v>
      </c>
      <c r="J5" s="2" t="s">
        <v>19</v>
      </c>
      <c r="K5" s="2" t="s">
        <v>30</v>
      </c>
      <c r="L5" s="2" t="s">
        <v>21</v>
      </c>
      <c r="M5" s="2" t="s">
        <v>22</v>
      </c>
      <c r="N5" s="2">
        <v>26</v>
      </c>
      <c r="O5" s="2" t="s">
        <v>231</v>
      </c>
      <c r="P5" s="2" t="s">
        <v>212</v>
      </c>
      <c r="Q5" s="6">
        <v>0.27</v>
      </c>
      <c r="R5" s="6">
        <v>27.74</v>
      </c>
      <c r="S5" s="6">
        <v>71.989999999999995</v>
      </c>
      <c r="T5" s="6">
        <v>3.5</v>
      </c>
      <c r="U5" s="6">
        <v>2.52</v>
      </c>
    </row>
    <row r="6" spans="1:21" x14ac:dyDescent="0.3">
      <c r="A6">
        <v>5</v>
      </c>
      <c r="B6" t="s">
        <v>31</v>
      </c>
      <c r="C6" t="s">
        <v>32</v>
      </c>
      <c r="D6" s="2" t="s">
        <v>29</v>
      </c>
      <c r="E6" s="2">
        <v>144</v>
      </c>
      <c r="F6" s="2">
        <v>20</v>
      </c>
      <c r="G6" s="2">
        <v>20.5</v>
      </c>
      <c r="H6" s="2">
        <f t="shared" si="0"/>
        <v>20.25</v>
      </c>
      <c r="I6" s="2">
        <f>30.69-H6</f>
        <v>10.440000000000001</v>
      </c>
      <c r="J6" s="2" t="s">
        <v>19</v>
      </c>
      <c r="K6" s="2" t="s">
        <v>30</v>
      </c>
      <c r="L6" s="2" t="s">
        <v>21</v>
      </c>
      <c r="M6" s="2" t="s">
        <v>22</v>
      </c>
      <c r="N6" s="2">
        <v>26</v>
      </c>
      <c r="O6" s="2" t="s">
        <v>231</v>
      </c>
      <c r="P6" s="2" t="s">
        <v>212</v>
      </c>
      <c r="Q6" s="6">
        <v>0.38</v>
      </c>
      <c r="R6" s="6">
        <v>29.78</v>
      </c>
      <c r="S6" s="6">
        <v>69.84</v>
      </c>
      <c r="T6" s="6">
        <v>2.39</v>
      </c>
      <c r="U6" s="6">
        <v>1.67</v>
      </c>
    </row>
    <row r="7" spans="1:21" x14ac:dyDescent="0.3">
      <c r="A7">
        <v>6</v>
      </c>
      <c r="B7" t="s">
        <v>33</v>
      </c>
      <c r="C7" t="s">
        <v>34</v>
      </c>
      <c r="D7" s="2" t="s">
        <v>35</v>
      </c>
      <c r="E7" s="2">
        <v>142</v>
      </c>
      <c r="F7" s="2">
        <v>19</v>
      </c>
      <c r="G7" s="2">
        <v>19.5</v>
      </c>
      <c r="H7" s="2">
        <f t="shared" si="0"/>
        <v>19.25</v>
      </c>
      <c r="I7" s="2">
        <f>5.94-H7</f>
        <v>-13.309999999999999</v>
      </c>
      <c r="J7" s="2" t="s">
        <v>19</v>
      </c>
      <c r="K7" s="2" t="s">
        <v>36</v>
      </c>
      <c r="L7" s="2" t="s">
        <v>36</v>
      </c>
      <c r="M7" s="2" t="s">
        <v>37</v>
      </c>
      <c r="N7" s="2">
        <v>14</v>
      </c>
      <c r="O7" s="2" t="s">
        <v>216</v>
      </c>
      <c r="P7" s="2" t="s">
        <v>212</v>
      </c>
      <c r="Q7" s="6">
        <v>0.32</v>
      </c>
      <c r="R7" s="6">
        <v>13.71</v>
      </c>
      <c r="S7" s="6">
        <v>85.97</v>
      </c>
      <c r="T7" s="6">
        <v>0.51</v>
      </c>
      <c r="U7" s="6">
        <v>0.44</v>
      </c>
    </row>
    <row r="8" spans="1:21" x14ac:dyDescent="0.3">
      <c r="A8">
        <v>7</v>
      </c>
      <c r="B8" t="s">
        <v>38</v>
      </c>
      <c r="C8" t="s">
        <v>39</v>
      </c>
      <c r="D8" s="2" t="s">
        <v>35</v>
      </c>
      <c r="E8" s="2">
        <v>142</v>
      </c>
      <c r="F8" s="2">
        <v>25</v>
      </c>
      <c r="G8" s="2">
        <v>25.5</v>
      </c>
      <c r="H8" s="2">
        <f t="shared" si="0"/>
        <v>25.25</v>
      </c>
      <c r="I8" s="2">
        <f>5.94-H8</f>
        <v>-19.309999999999999</v>
      </c>
      <c r="J8" s="2" t="s">
        <v>19</v>
      </c>
      <c r="K8" s="2" t="s">
        <v>36</v>
      </c>
      <c r="L8" s="2" t="s">
        <v>36</v>
      </c>
      <c r="M8" s="2" t="s">
        <v>37</v>
      </c>
      <c r="N8" s="2">
        <v>14</v>
      </c>
      <c r="O8" s="2" t="s">
        <v>216</v>
      </c>
      <c r="P8" s="2" t="s">
        <v>212</v>
      </c>
      <c r="Q8" s="6">
        <v>0.05</v>
      </c>
      <c r="R8" s="6">
        <v>25.52</v>
      </c>
      <c r="S8" s="6">
        <v>74.430000000000007</v>
      </c>
      <c r="T8" s="6">
        <v>0.23</v>
      </c>
      <c r="U8" s="6">
        <v>0.17</v>
      </c>
    </row>
    <row r="9" spans="1:21" x14ac:dyDescent="0.3">
      <c r="A9">
        <v>8</v>
      </c>
      <c r="B9" t="s">
        <v>40</v>
      </c>
      <c r="C9" t="s">
        <v>41</v>
      </c>
      <c r="D9" s="2" t="s">
        <v>42</v>
      </c>
      <c r="E9" s="2">
        <v>411</v>
      </c>
      <c r="H9" s="2">
        <v>23.5</v>
      </c>
      <c r="I9" s="2">
        <f>4.98-H9</f>
        <v>-18.52</v>
      </c>
      <c r="J9" s="2" t="s">
        <v>43</v>
      </c>
      <c r="K9" s="2" t="s">
        <v>44</v>
      </c>
      <c r="L9" s="2" t="s">
        <v>45</v>
      </c>
      <c r="M9" s="2" t="s">
        <v>46</v>
      </c>
      <c r="N9" s="2">
        <v>22</v>
      </c>
      <c r="O9" s="2" t="s">
        <v>231</v>
      </c>
      <c r="P9" s="2" t="s">
        <v>212</v>
      </c>
      <c r="Q9" s="6">
        <v>0.16</v>
      </c>
      <c r="R9" s="6">
        <v>4.41</v>
      </c>
      <c r="S9" s="6">
        <v>95.43</v>
      </c>
      <c r="T9" s="6">
        <v>35.979999999999997</v>
      </c>
      <c r="U9" s="6">
        <v>34.33</v>
      </c>
    </row>
    <row r="10" spans="1:21" x14ac:dyDescent="0.3">
      <c r="A10">
        <v>9</v>
      </c>
      <c r="B10" t="s">
        <v>47</v>
      </c>
      <c r="C10" t="s">
        <v>48</v>
      </c>
      <c r="D10" s="2" t="s">
        <v>42</v>
      </c>
      <c r="E10" s="2">
        <v>411</v>
      </c>
      <c r="H10" s="2">
        <v>20.5</v>
      </c>
      <c r="I10" s="2">
        <f t="shared" ref="I10:I16" si="2">4.98-H10</f>
        <v>-15.52</v>
      </c>
      <c r="J10" s="2" t="s">
        <v>43</v>
      </c>
      <c r="K10" s="2" t="s">
        <v>44</v>
      </c>
      <c r="L10" s="2" t="s">
        <v>45</v>
      </c>
      <c r="M10" s="2" t="s">
        <v>49</v>
      </c>
      <c r="N10" s="2">
        <v>23</v>
      </c>
      <c r="O10" s="2" t="s">
        <v>231</v>
      </c>
      <c r="P10" s="2" t="s">
        <v>212</v>
      </c>
      <c r="Q10" s="6">
        <v>0</v>
      </c>
      <c r="R10" s="6">
        <v>3.75</v>
      </c>
      <c r="S10" s="6">
        <v>96.25</v>
      </c>
      <c r="T10" s="6">
        <v>33.78</v>
      </c>
      <c r="U10" s="6">
        <v>32.51</v>
      </c>
    </row>
    <row r="11" spans="1:21" x14ac:dyDescent="0.3">
      <c r="A11">
        <v>10</v>
      </c>
      <c r="B11" t="s">
        <v>50</v>
      </c>
      <c r="C11" t="s">
        <v>51</v>
      </c>
      <c r="D11" s="2" t="s">
        <v>42</v>
      </c>
      <c r="E11" s="2">
        <v>411</v>
      </c>
      <c r="H11" s="2">
        <v>17.8</v>
      </c>
      <c r="I11" s="2">
        <f t="shared" si="2"/>
        <v>-12.82</v>
      </c>
      <c r="J11" s="2" t="s">
        <v>43</v>
      </c>
      <c r="K11" s="2" t="s">
        <v>44</v>
      </c>
      <c r="L11" s="2" t="s">
        <v>45</v>
      </c>
      <c r="M11" s="2" t="s">
        <v>49</v>
      </c>
      <c r="N11" s="2">
        <v>23</v>
      </c>
      <c r="O11" s="2" t="s">
        <v>231</v>
      </c>
      <c r="P11" s="2" t="s">
        <v>212</v>
      </c>
      <c r="Q11" s="6">
        <v>0</v>
      </c>
      <c r="R11" s="6">
        <v>2.29</v>
      </c>
      <c r="S11" s="6">
        <v>97.71</v>
      </c>
      <c r="T11" s="6">
        <v>46.78</v>
      </c>
      <c r="U11" s="6">
        <v>45.71</v>
      </c>
    </row>
    <row r="12" spans="1:21" x14ac:dyDescent="0.3">
      <c r="A12">
        <v>11</v>
      </c>
      <c r="B12" t="s">
        <v>52</v>
      </c>
      <c r="C12" t="s">
        <v>53</v>
      </c>
      <c r="D12" s="2" t="s">
        <v>42</v>
      </c>
      <c r="E12" s="2">
        <v>411</v>
      </c>
      <c r="H12" s="2">
        <v>12.5</v>
      </c>
      <c r="I12" s="2">
        <f t="shared" si="2"/>
        <v>-7.52</v>
      </c>
      <c r="J12" s="2" t="s">
        <v>43</v>
      </c>
      <c r="K12" s="2" t="s">
        <v>44</v>
      </c>
      <c r="L12" s="2" t="s">
        <v>45</v>
      </c>
      <c r="M12" s="2" t="s">
        <v>44</v>
      </c>
      <c r="N12" s="2">
        <v>24</v>
      </c>
      <c r="O12" s="2" t="s">
        <v>231</v>
      </c>
      <c r="P12" s="2" t="s">
        <v>212</v>
      </c>
      <c r="Q12" s="6">
        <v>1.36</v>
      </c>
      <c r="R12" s="6">
        <v>15.45</v>
      </c>
      <c r="S12" s="6">
        <v>83.19</v>
      </c>
      <c r="T12" s="6">
        <v>44.82</v>
      </c>
      <c r="U12" s="6">
        <v>37.28</v>
      </c>
    </row>
    <row r="13" spans="1:21" x14ac:dyDescent="0.3">
      <c r="A13">
        <v>12</v>
      </c>
      <c r="B13" t="s">
        <v>54</v>
      </c>
      <c r="C13" t="s">
        <v>55</v>
      </c>
      <c r="D13" s="2" t="s">
        <v>42</v>
      </c>
      <c r="E13" s="2">
        <v>411</v>
      </c>
      <c r="H13" s="2">
        <v>10.5</v>
      </c>
      <c r="I13" s="2">
        <f t="shared" si="2"/>
        <v>-5.52</v>
      </c>
      <c r="J13" s="2" t="s">
        <v>43</v>
      </c>
      <c r="K13" s="2" t="s">
        <v>44</v>
      </c>
      <c r="L13" s="2" t="s">
        <v>45</v>
      </c>
      <c r="M13" s="2" t="s">
        <v>44</v>
      </c>
      <c r="N13" s="2">
        <v>24</v>
      </c>
      <c r="O13" s="2" t="s">
        <v>231</v>
      </c>
      <c r="P13" s="2" t="s">
        <v>212</v>
      </c>
      <c r="Q13" s="6">
        <v>0.87</v>
      </c>
      <c r="R13" s="6">
        <v>5.57</v>
      </c>
      <c r="S13" s="6">
        <v>93.56</v>
      </c>
      <c r="T13" s="6">
        <v>55.2</v>
      </c>
      <c r="U13" s="6">
        <v>51.64</v>
      </c>
    </row>
    <row r="14" spans="1:21" x14ac:dyDescent="0.3">
      <c r="A14">
        <v>13</v>
      </c>
      <c r="B14" t="s">
        <v>56</v>
      </c>
      <c r="C14" t="s">
        <v>57</v>
      </c>
      <c r="D14" s="2" t="s">
        <v>42</v>
      </c>
      <c r="E14" s="2">
        <v>411</v>
      </c>
      <c r="H14" s="2">
        <v>8.6</v>
      </c>
      <c r="I14" s="2">
        <f t="shared" si="2"/>
        <v>-3.6199999999999992</v>
      </c>
      <c r="J14" s="2" t="s">
        <v>43</v>
      </c>
      <c r="K14" s="2" t="s">
        <v>44</v>
      </c>
      <c r="L14" s="2" t="s">
        <v>45</v>
      </c>
      <c r="M14" s="2" t="s">
        <v>44</v>
      </c>
      <c r="N14" s="2">
        <v>24</v>
      </c>
      <c r="O14" s="2" t="s">
        <v>231</v>
      </c>
      <c r="P14" s="2" t="s">
        <v>212</v>
      </c>
      <c r="Q14" s="6">
        <v>0.47</v>
      </c>
      <c r="R14" s="6">
        <v>2.42</v>
      </c>
      <c r="S14" s="6">
        <v>97.12</v>
      </c>
      <c r="T14" s="6">
        <v>55.51</v>
      </c>
      <c r="U14" s="6">
        <v>53.91</v>
      </c>
    </row>
    <row r="15" spans="1:21" x14ac:dyDescent="0.3">
      <c r="A15">
        <v>14</v>
      </c>
      <c r="B15" t="s">
        <v>58</v>
      </c>
      <c r="C15" t="s">
        <v>57</v>
      </c>
      <c r="D15" s="2" t="s">
        <v>42</v>
      </c>
      <c r="E15" s="2">
        <v>411</v>
      </c>
      <c r="H15" s="2">
        <v>8.25</v>
      </c>
      <c r="I15" s="2">
        <f t="shared" si="2"/>
        <v>-3.2699999999999996</v>
      </c>
      <c r="J15" s="2" t="s">
        <v>43</v>
      </c>
      <c r="K15" s="2" t="s">
        <v>44</v>
      </c>
      <c r="L15" s="2" t="s">
        <v>59</v>
      </c>
      <c r="M15" s="2" t="s">
        <v>59</v>
      </c>
      <c r="N15" s="2">
        <v>31</v>
      </c>
      <c r="O15" s="2" t="s">
        <v>233</v>
      </c>
      <c r="P15" s="2" t="s">
        <v>212</v>
      </c>
      <c r="Q15" s="6">
        <v>3.97</v>
      </c>
      <c r="R15" s="6">
        <v>7.76</v>
      </c>
      <c r="S15" s="6">
        <v>88.28</v>
      </c>
      <c r="T15" s="6">
        <v>43.61</v>
      </c>
      <c r="U15" s="6">
        <v>38.49</v>
      </c>
    </row>
    <row r="16" spans="1:21" x14ac:dyDescent="0.3">
      <c r="A16">
        <v>15</v>
      </c>
      <c r="B16" t="s">
        <v>60</v>
      </c>
      <c r="C16" t="s">
        <v>61</v>
      </c>
      <c r="D16" s="2" t="s">
        <v>42</v>
      </c>
      <c r="E16" s="2">
        <v>411</v>
      </c>
      <c r="H16" s="2">
        <v>6.5</v>
      </c>
      <c r="I16" s="2">
        <f t="shared" si="2"/>
        <v>-1.5199999999999996</v>
      </c>
      <c r="J16" s="2" t="s">
        <v>43</v>
      </c>
      <c r="K16" s="2" t="s">
        <v>44</v>
      </c>
      <c r="L16" s="2" t="s">
        <v>59</v>
      </c>
      <c r="M16" s="2" t="s">
        <v>59</v>
      </c>
      <c r="N16" s="2">
        <v>31</v>
      </c>
      <c r="O16" s="2" t="s">
        <v>233</v>
      </c>
      <c r="P16" s="2" t="s">
        <v>212</v>
      </c>
      <c r="Q16" s="6">
        <v>0.06</v>
      </c>
      <c r="R16" s="6">
        <v>7.79</v>
      </c>
      <c r="S16" s="6">
        <v>92.15</v>
      </c>
      <c r="T16" s="6">
        <v>15.33</v>
      </c>
      <c r="U16" s="6">
        <v>14.12</v>
      </c>
    </row>
    <row r="17" spans="1:21" x14ac:dyDescent="0.3">
      <c r="A17">
        <v>16</v>
      </c>
      <c r="B17" t="s">
        <v>62</v>
      </c>
      <c r="C17" t="s">
        <v>63</v>
      </c>
      <c r="D17" s="2" t="s">
        <v>64</v>
      </c>
      <c r="E17" s="2">
        <v>412</v>
      </c>
      <c r="H17" s="2">
        <v>24.5</v>
      </c>
      <c r="I17" s="2">
        <f>5.34-H17</f>
        <v>-19.16</v>
      </c>
      <c r="J17" s="2" t="s">
        <v>43</v>
      </c>
      <c r="K17" s="2" t="s">
        <v>44</v>
      </c>
      <c r="L17" s="2" t="s">
        <v>45</v>
      </c>
      <c r="M17" s="2" t="s">
        <v>46</v>
      </c>
      <c r="N17" s="2">
        <v>22</v>
      </c>
      <c r="O17" s="2" t="s">
        <v>231</v>
      </c>
      <c r="P17" s="2" t="s">
        <v>212</v>
      </c>
      <c r="Q17" s="6">
        <v>1.38</v>
      </c>
      <c r="R17" s="6">
        <v>8.59</v>
      </c>
      <c r="S17" s="6">
        <v>90.03</v>
      </c>
      <c r="T17" s="6">
        <v>24.52</v>
      </c>
      <c r="U17" s="6">
        <v>22.08</v>
      </c>
    </row>
    <row r="18" spans="1:21" x14ac:dyDescent="0.3">
      <c r="A18">
        <v>17</v>
      </c>
      <c r="B18" t="s">
        <v>65</v>
      </c>
      <c r="C18" t="s">
        <v>66</v>
      </c>
      <c r="D18" s="2" t="s">
        <v>64</v>
      </c>
      <c r="E18" s="2">
        <v>412</v>
      </c>
      <c r="H18" s="2">
        <v>19.5</v>
      </c>
      <c r="I18" s="2">
        <f t="shared" ref="I18:I26" si="3">5.34-H18</f>
        <v>-14.16</v>
      </c>
      <c r="J18" s="2" t="s">
        <v>43</v>
      </c>
      <c r="K18" s="2" t="s">
        <v>44</v>
      </c>
      <c r="L18" s="2" t="s">
        <v>45</v>
      </c>
      <c r="M18" s="2" t="s">
        <v>49</v>
      </c>
      <c r="N18" s="2">
        <v>23</v>
      </c>
      <c r="O18" s="2" t="s">
        <v>231</v>
      </c>
      <c r="P18" s="2" t="s">
        <v>212</v>
      </c>
      <c r="Q18" s="6">
        <v>0</v>
      </c>
      <c r="R18" s="6">
        <v>1.59</v>
      </c>
      <c r="S18" s="6">
        <v>98.41</v>
      </c>
      <c r="T18" s="6">
        <v>38.19</v>
      </c>
      <c r="U18" s="6">
        <v>37.58</v>
      </c>
    </row>
    <row r="19" spans="1:21" x14ac:dyDescent="0.3">
      <c r="A19">
        <v>18</v>
      </c>
      <c r="B19" t="s">
        <v>67</v>
      </c>
      <c r="C19" t="s">
        <v>68</v>
      </c>
      <c r="D19" s="2" t="s">
        <v>64</v>
      </c>
      <c r="E19" s="2">
        <v>412</v>
      </c>
      <c r="H19" s="2">
        <v>14.8</v>
      </c>
      <c r="I19" s="2">
        <f t="shared" si="3"/>
        <v>-9.4600000000000009</v>
      </c>
      <c r="J19" s="2" t="s">
        <v>43</v>
      </c>
      <c r="K19" s="2" t="s">
        <v>44</v>
      </c>
      <c r="L19" s="2" t="s">
        <v>45</v>
      </c>
      <c r="M19" s="2" t="s">
        <v>44</v>
      </c>
      <c r="N19" s="2">
        <v>24</v>
      </c>
      <c r="O19" s="2" t="s">
        <v>231</v>
      </c>
      <c r="P19" s="2" t="s">
        <v>212</v>
      </c>
      <c r="Q19" s="6">
        <v>0.09</v>
      </c>
      <c r="R19" s="6">
        <v>11.07</v>
      </c>
      <c r="S19" s="6">
        <v>88.83</v>
      </c>
      <c r="T19" s="6">
        <v>62.76</v>
      </c>
      <c r="U19" s="6">
        <v>55.75</v>
      </c>
    </row>
    <row r="20" spans="1:21" x14ac:dyDescent="0.3">
      <c r="A20">
        <v>19</v>
      </c>
      <c r="B20" t="s">
        <v>69</v>
      </c>
      <c r="C20" t="s">
        <v>70</v>
      </c>
      <c r="D20" s="2" t="s">
        <v>64</v>
      </c>
      <c r="E20" s="2">
        <v>412</v>
      </c>
      <c r="H20" s="2">
        <v>13.8</v>
      </c>
      <c r="I20" s="2">
        <f t="shared" si="3"/>
        <v>-8.4600000000000009</v>
      </c>
      <c r="J20" s="2" t="s">
        <v>43</v>
      </c>
      <c r="K20" s="2" t="s">
        <v>44</v>
      </c>
      <c r="L20" s="2" t="s">
        <v>45</v>
      </c>
      <c r="M20" s="2" t="s">
        <v>44</v>
      </c>
      <c r="N20" s="2">
        <v>24</v>
      </c>
      <c r="O20" s="2" t="s">
        <v>231</v>
      </c>
      <c r="P20" s="2" t="s">
        <v>212</v>
      </c>
      <c r="Q20" s="6">
        <v>0.63</v>
      </c>
      <c r="R20" s="6">
        <v>11.86</v>
      </c>
      <c r="S20" s="6">
        <v>87.52</v>
      </c>
      <c r="T20" s="6">
        <v>58.02</v>
      </c>
      <c r="U20" s="6">
        <v>50.77</v>
      </c>
    </row>
    <row r="21" spans="1:21" x14ac:dyDescent="0.3">
      <c r="A21">
        <v>20</v>
      </c>
      <c r="B21" t="s">
        <v>71</v>
      </c>
      <c r="C21" t="s">
        <v>72</v>
      </c>
      <c r="D21" s="2" t="s">
        <v>64</v>
      </c>
      <c r="E21" s="2">
        <v>412</v>
      </c>
      <c r="H21" s="2">
        <v>12.5</v>
      </c>
      <c r="I21" s="2">
        <f t="shared" si="3"/>
        <v>-7.16</v>
      </c>
      <c r="J21" s="2" t="s">
        <v>43</v>
      </c>
      <c r="K21" s="2" t="s">
        <v>44</v>
      </c>
      <c r="L21" s="2" t="s">
        <v>59</v>
      </c>
      <c r="M21" s="2" t="s">
        <v>59</v>
      </c>
      <c r="N21" s="2">
        <v>31</v>
      </c>
      <c r="O21" s="2" t="s">
        <v>233</v>
      </c>
      <c r="P21" s="2" t="s">
        <v>212</v>
      </c>
      <c r="Q21" s="6">
        <v>1.65</v>
      </c>
      <c r="R21" s="6">
        <v>10.02</v>
      </c>
      <c r="S21" s="6">
        <v>88.33</v>
      </c>
      <c r="T21" s="6">
        <v>18.02</v>
      </c>
      <c r="U21" s="6">
        <v>15.92</v>
      </c>
    </row>
    <row r="22" spans="1:21" x14ac:dyDescent="0.3">
      <c r="A22">
        <v>21</v>
      </c>
      <c r="B22" t="s">
        <v>73</v>
      </c>
      <c r="C22" t="s">
        <v>74</v>
      </c>
      <c r="D22" s="2" t="s">
        <v>64</v>
      </c>
      <c r="E22" s="2">
        <v>412</v>
      </c>
      <c r="H22" s="2">
        <v>11.2</v>
      </c>
      <c r="I22" s="2">
        <f t="shared" si="3"/>
        <v>-5.8599999999999994</v>
      </c>
      <c r="J22" s="2" t="s">
        <v>43</v>
      </c>
      <c r="K22" s="2" t="s">
        <v>44</v>
      </c>
      <c r="L22" s="2" t="s">
        <v>59</v>
      </c>
      <c r="M22" s="2" t="s">
        <v>59</v>
      </c>
      <c r="N22" s="2">
        <v>31</v>
      </c>
      <c r="O22" s="2" t="s">
        <v>233</v>
      </c>
      <c r="P22" s="2" t="s">
        <v>212</v>
      </c>
      <c r="Q22" s="6">
        <v>0.01</v>
      </c>
      <c r="R22" s="6">
        <v>6.93</v>
      </c>
      <c r="S22" s="6">
        <v>93.06</v>
      </c>
      <c r="T22" s="6">
        <v>13.68</v>
      </c>
      <c r="U22" s="6">
        <v>12.73</v>
      </c>
    </row>
    <row r="23" spans="1:21" x14ac:dyDescent="0.3">
      <c r="A23">
        <v>22</v>
      </c>
      <c r="B23" t="s">
        <v>75</v>
      </c>
      <c r="C23" t="s">
        <v>76</v>
      </c>
      <c r="D23" s="2" t="s">
        <v>64</v>
      </c>
      <c r="E23" s="2">
        <v>412</v>
      </c>
      <c r="H23" s="2">
        <v>9.5</v>
      </c>
      <c r="I23" s="2">
        <f t="shared" si="3"/>
        <v>-4.16</v>
      </c>
      <c r="J23" s="2" t="s">
        <v>43</v>
      </c>
      <c r="K23" s="2" t="s">
        <v>44</v>
      </c>
      <c r="L23" s="2" t="s">
        <v>59</v>
      </c>
      <c r="M23" s="2" t="s">
        <v>59</v>
      </c>
      <c r="N23" s="2">
        <v>31</v>
      </c>
      <c r="O23" s="2" t="s">
        <v>233</v>
      </c>
      <c r="P23" s="2" t="s">
        <v>212</v>
      </c>
      <c r="Q23" s="6">
        <v>0.36</v>
      </c>
      <c r="R23" s="6">
        <v>45.48</v>
      </c>
      <c r="S23" s="6">
        <v>54.17</v>
      </c>
      <c r="T23" s="6">
        <v>24.85</v>
      </c>
      <c r="U23" s="6">
        <v>13.46</v>
      </c>
    </row>
    <row r="24" spans="1:21" x14ac:dyDescent="0.3">
      <c r="A24">
        <v>23</v>
      </c>
      <c r="B24" t="s">
        <v>77</v>
      </c>
      <c r="C24" t="s">
        <v>78</v>
      </c>
      <c r="D24" s="2" t="s">
        <v>64</v>
      </c>
      <c r="E24" s="2">
        <v>412</v>
      </c>
      <c r="H24" s="2">
        <v>8.5</v>
      </c>
      <c r="I24" s="2">
        <f t="shared" si="3"/>
        <v>-3.16</v>
      </c>
      <c r="J24" s="2" t="s">
        <v>43</v>
      </c>
      <c r="K24" s="2" t="s">
        <v>44</v>
      </c>
      <c r="L24" s="2" t="s">
        <v>79</v>
      </c>
      <c r="M24" s="2" t="s">
        <v>80</v>
      </c>
      <c r="N24" s="2">
        <v>32</v>
      </c>
      <c r="O24" s="2" t="s">
        <v>233</v>
      </c>
      <c r="P24" s="2" t="s">
        <v>212</v>
      </c>
      <c r="Q24" s="6">
        <v>19.63</v>
      </c>
      <c r="R24" s="6">
        <v>17.8</v>
      </c>
      <c r="S24" s="6">
        <v>62.57</v>
      </c>
      <c r="T24" s="6">
        <v>6.9</v>
      </c>
      <c r="U24" s="6">
        <v>4.32</v>
      </c>
    </row>
    <row r="25" spans="1:21" x14ac:dyDescent="0.3">
      <c r="A25">
        <v>24</v>
      </c>
      <c r="B25" t="s">
        <v>81</v>
      </c>
      <c r="C25" t="s">
        <v>82</v>
      </c>
      <c r="D25" s="2" t="s">
        <v>64</v>
      </c>
      <c r="E25" s="2">
        <v>412</v>
      </c>
      <c r="H25" s="2">
        <v>7.5</v>
      </c>
      <c r="I25" s="2">
        <f t="shared" si="3"/>
        <v>-2.16</v>
      </c>
      <c r="J25" s="2" t="s">
        <v>43</v>
      </c>
      <c r="K25" s="2" t="s">
        <v>44</v>
      </c>
      <c r="L25" s="2" t="s">
        <v>79</v>
      </c>
      <c r="M25" s="2" t="s">
        <v>80</v>
      </c>
      <c r="N25" s="2">
        <v>32</v>
      </c>
      <c r="O25" s="2" t="s">
        <v>233</v>
      </c>
      <c r="P25" s="2" t="s">
        <v>212</v>
      </c>
      <c r="Q25" s="6">
        <v>1.51</v>
      </c>
      <c r="R25" s="6">
        <v>28.28</v>
      </c>
      <c r="S25" s="6">
        <v>70.209999999999994</v>
      </c>
      <c r="T25" s="6">
        <v>10.11</v>
      </c>
      <c r="U25" s="6">
        <v>7.1</v>
      </c>
    </row>
    <row r="26" spans="1:21" x14ac:dyDescent="0.3">
      <c r="A26">
        <v>25</v>
      </c>
      <c r="B26" t="s">
        <v>83</v>
      </c>
      <c r="C26" t="s">
        <v>84</v>
      </c>
      <c r="D26" s="2" t="s">
        <v>64</v>
      </c>
      <c r="E26" s="2">
        <v>412</v>
      </c>
      <c r="H26" s="2">
        <v>5.5</v>
      </c>
      <c r="I26" s="2">
        <f t="shared" si="3"/>
        <v>-0.16000000000000014</v>
      </c>
      <c r="J26" s="2" t="s">
        <v>43</v>
      </c>
      <c r="K26" s="2" t="s">
        <v>44</v>
      </c>
      <c r="L26" s="2" t="s">
        <v>79</v>
      </c>
      <c r="M26" s="2" t="s">
        <v>85</v>
      </c>
      <c r="N26" s="2">
        <v>33</v>
      </c>
      <c r="O26" s="2" t="s">
        <v>233</v>
      </c>
      <c r="P26" s="2" t="s">
        <v>212</v>
      </c>
      <c r="Q26" s="6">
        <v>4.75</v>
      </c>
      <c r="R26" s="6">
        <v>14.66</v>
      </c>
      <c r="S26" s="6">
        <v>80.59</v>
      </c>
      <c r="T26" s="6">
        <v>8.6300000000000008</v>
      </c>
      <c r="U26" s="6">
        <v>6.96</v>
      </c>
    </row>
    <row r="27" spans="1:21" x14ac:dyDescent="0.3">
      <c r="A27">
        <v>26</v>
      </c>
      <c r="B27" t="s">
        <v>86</v>
      </c>
      <c r="C27">
        <v>267</v>
      </c>
      <c r="D27" s="2" t="s">
        <v>87</v>
      </c>
      <c r="H27" s="2">
        <v>5.75</v>
      </c>
      <c r="I27" s="2">
        <f>15.1-H27</f>
        <v>9.35</v>
      </c>
      <c r="J27" s="2" t="s">
        <v>43</v>
      </c>
      <c r="K27" s="2" t="s">
        <v>88</v>
      </c>
      <c r="L27" s="2" t="s">
        <v>89</v>
      </c>
      <c r="M27" s="2" t="s">
        <v>89</v>
      </c>
      <c r="N27" s="2">
        <v>12</v>
      </c>
      <c r="O27" s="2" t="s">
        <v>216</v>
      </c>
      <c r="P27" s="2" t="s">
        <v>212</v>
      </c>
      <c r="Q27" s="6">
        <v>0</v>
      </c>
      <c r="R27" s="6">
        <v>51.14</v>
      </c>
      <c r="S27" s="6">
        <v>48.86</v>
      </c>
      <c r="T27" s="6">
        <v>0.39</v>
      </c>
      <c r="U27" s="6">
        <v>0.19</v>
      </c>
    </row>
    <row r="28" spans="1:21" x14ac:dyDescent="0.3">
      <c r="A28">
        <v>27</v>
      </c>
      <c r="B28" t="s">
        <v>90</v>
      </c>
      <c r="C28">
        <v>268</v>
      </c>
      <c r="D28" s="2" t="s">
        <v>87</v>
      </c>
      <c r="H28" s="2">
        <v>13.9</v>
      </c>
      <c r="I28" s="2">
        <f t="shared" ref="I28:I30" si="4">15.1-H28</f>
        <v>1.1999999999999993</v>
      </c>
      <c r="J28" s="2" t="s">
        <v>43</v>
      </c>
      <c r="K28" s="2" t="s">
        <v>88</v>
      </c>
      <c r="L28" s="2" t="s">
        <v>91</v>
      </c>
      <c r="M28" s="2" t="s">
        <v>92</v>
      </c>
      <c r="N28" s="2">
        <v>9</v>
      </c>
      <c r="O28" s="2" t="s">
        <v>216</v>
      </c>
      <c r="P28" s="2" t="s">
        <v>212</v>
      </c>
      <c r="Q28" s="6">
        <v>0</v>
      </c>
      <c r="R28" s="6">
        <v>53.49</v>
      </c>
      <c r="S28" s="6">
        <v>46.51</v>
      </c>
      <c r="T28" s="6">
        <v>8.6300000000000008</v>
      </c>
      <c r="U28" s="6">
        <v>4.01</v>
      </c>
    </row>
    <row r="29" spans="1:21" x14ac:dyDescent="0.3">
      <c r="A29">
        <v>28</v>
      </c>
      <c r="B29" t="s">
        <v>93</v>
      </c>
      <c r="C29">
        <v>269</v>
      </c>
      <c r="D29" s="2" t="s">
        <v>87</v>
      </c>
      <c r="H29" s="2">
        <v>38.799999999999997</v>
      </c>
      <c r="I29" s="2">
        <f t="shared" si="4"/>
        <v>-23.699999999999996</v>
      </c>
      <c r="J29" s="2" t="s">
        <v>43</v>
      </c>
      <c r="K29" s="2" t="s">
        <v>88</v>
      </c>
      <c r="L29" s="2" t="s">
        <v>447</v>
      </c>
      <c r="M29" s="2" t="s">
        <v>447</v>
      </c>
      <c r="N29" s="2">
        <v>7</v>
      </c>
      <c r="O29" s="2" t="s">
        <v>216</v>
      </c>
      <c r="P29" s="2" t="s">
        <v>212</v>
      </c>
      <c r="Q29" s="6">
        <v>0.38</v>
      </c>
      <c r="R29" s="6">
        <v>42.31</v>
      </c>
      <c r="S29" s="6">
        <v>57.31</v>
      </c>
      <c r="T29" s="6">
        <v>11.44</v>
      </c>
      <c r="U29" s="6">
        <v>6.56</v>
      </c>
    </row>
    <row r="30" spans="1:21" x14ac:dyDescent="0.3">
      <c r="A30">
        <v>29</v>
      </c>
      <c r="B30" t="s">
        <v>94</v>
      </c>
      <c r="C30">
        <v>273</v>
      </c>
      <c r="D30" s="2" t="s">
        <v>87</v>
      </c>
      <c r="H30" s="2">
        <v>104.7</v>
      </c>
      <c r="I30" s="2">
        <f t="shared" si="4"/>
        <v>-89.600000000000009</v>
      </c>
      <c r="J30" s="2" t="s">
        <v>43</v>
      </c>
      <c r="K30" s="2" t="s">
        <v>88</v>
      </c>
      <c r="L30" s="2" t="s">
        <v>95</v>
      </c>
      <c r="M30" s="2" t="s">
        <v>96</v>
      </c>
      <c r="N30" s="2">
        <v>4</v>
      </c>
      <c r="O30" s="2" t="s">
        <v>256</v>
      </c>
      <c r="P30" s="2" t="s">
        <v>212</v>
      </c>
      <c r="Q30" s="6">
        <v>0</v>
      </c>
      <c r="R30" s="6">
        <v>23.86</v>
      </c>
      <c r="S30" s="6">
        <v>76.14</v>
      </c>
      <c r="T30" s="6">
        <v>7.14</v>
      </c>
      <c r="U30" s="6">
        <v>5.44</v>
      </c>
    </row>
    <row r="31" spans="1:21" x14ac:dyDescent="0.3">
      <c r="A31">
        <v>30</v>
      </c>
      <c r="B31" t="s">
        <v>97</v>
      </c>
      <c r="C31">
        <v>894</v>
      </c>
      <c r="D31" s="2" t="s">
        <v>98</v>
      </c>
      <c r="H31" s="2">
        <v>30.8</v>
      </c>
      <c r="I31" s="2">
        <f>6-H31</f>
        <v>-24.8</v>
      </c>
      <c r="J31" s="2" t="s">
        <v>43</v>
      </c>
      <c r="K31" s="2" t="s">
        <v>99</v>
      </c>
      <c r="L31" s="2" t="s">
        <v>100</v>
      </c>
      <c r="M31" s="2" t="s">
        <v>101</v>
      </c>
      <c r="N31" s="2">
        <v>11</v>
      </c>
      <c r="O31" s="2" t="s">
        <v>216</v>
      </c>
      <c r="P31" s="2" t="s">
        <v>212</v>
      </c>
      <c r="Q31" s="6">
        <v>3.86</v>
      </c>
      <c r="R31" s="6">
        <v>25.91</v>
      </c>
      <c r="S31" s="6">
        <v>70.239999999999995</v>
      </c>
      <c r="T31" s="6">
        <v>3.03</v>
      </c>
      <c r="U31" s="6">
        <v>2.13</v>
      </c>
    </row>
    <row r="32" spans="1:21" x14ac:dyDescent="0.3">
      <c r="A32">
        <v>31</v>
      </c>
      <c r="B32" t="s">
        <v>102</v>
      </c>
      <c r="C32" t="s">
        <v>103</v>
      </c>
      <c r="D32" s="2" t="s">
        <v>104</v>
      </c>
      <c r="F32" s="2">
        <v>0</v>
      </c>
      <c r="G32" s="2">
        <v>5</v>
      </c>
      <c r="H32" s="2">
        <f>(F32+G32)/2</f>
        <v>2.5</v>
      </c>
      <c r="I32" s="2">
        <v>62.4</v>
      </c>
      <c r="J32" s="2" t="s">
        <v>214</v>
      </c>
      <c r="K32" s="2" t="s">
        <v>105</v>
      </c>
      <c r="L32" s="2" t="s">
        <v>21</v>
      </c>
      <c r="M32" s="2" t="s">
        <v>106</v>
      </c>
      <c r="N32" s="2">
        <v>25</v>
      </c>
      <c r="O32" s="2" t="s">
        <v>231</v>
      </c>
      <c r="P32" s="2" t="s">
        <v>212</v>
      </c>
      <c r="Q32" s="6">
        <v>1.61</v>
      </c>
      <c r="R32" s="6">
        <v>18</v>
      </c>
      <c r="S32" s="6">
        <v>80.400000000000006</v>
      </c>
      <c r="T32" s="6">
        <v>12.65</v>
      </c>
      <c r="U32" s="6">
        <v>10.17</v>
      </c>
    </row>
    <row r="33" spans="1:21" x14ac:dyDescent="0.3">
      <c r="A33">
        <v>32</v>
      </c>
      <c r="B33" t="s">
        <v>107</v>
      </c>
      <c r="C33" t="s">
        <v>108</v>
      </c>
      <c r="D33" s="2" t="s">
        <v>109</v>
      </c>
      <c r="F33" s="2">
        <v>0</v>
      </c>
      <c r="G33" s="2">
        <v>2</v>
      </c>
      <c r="H33" s="2">
        <f t="shared" ref="H33:H80" si="5">(F33+G33)/2</f>
        <v>1</v>
      </c>
      <c r="I33" s="2">
        <v>57.2</v>
      </c>
      <c r="J33" s="2" t="s">
        <v>214</v>
      </c>
      <c r="K33" s="2" t="s">
        <v>105</v>
      </c>
      <c r="L33" s="2" t="s">
        <v>21</v>
      </c>
      <c r="M33" s="2" t="s">
        <v>106</v>
      </c>
      <c r="N33" s="2">
        <v>25</v>
      </c>
      <c r="O33" s="2" t="s">
        <v>231</v>
      </c>
      <c r="P33" s="2" t="s">
        <v>212</v>
      </c>
      <c r="Q33" s="6">
        <v>1.76</v>
      </c>
      <c r="R33" s="6">
        <v>27.3</v>
      </c>
      <c r="S33" s="6">
        <v>70.95</v>
      </c>
      <c r="T33" s="6">
        <v>26.18</v>
      </c>
      <c r="U33" s="6">
        <v>18.57</v>
      </c>
    </row>
    <row r="34" spans="1:21" x14ac:dyDescent="0.3">
      <c r="A34">
        <v>33</v>
      </c>
      <c r="B34" t="s">
        <v>110</v>
      </c>
      <c r="C34" t="s">
        <v>111</v>
      </c>
      <c r="D34" s="2" t="s">
        <v>109</v>
      </c>
      <c r="F34" s="2">
        <v>0</v>
      </c>
      <c r="G34" s="2">
        <v>2</v>
      </c>
      <c r="H34" s="2">
        <f t="shared" si="5"/>
        <v>1</v>
      </c>
      <c r="I34" s="2">
        <v>57.2</v>
      </c>
      <c r="J34" s="2" t="s">
        <v>214</v>
      </c>
      <c r="K34" s="2" t="s">
        <v>105</v>
      </c>
      <c r="L34" s="2" t="s">
        <v>21</v>
      </c>
      <c r="M34" s="2" t="s">
        <v>106</v>
      </c>
      <c r="N34" s="2">
        <v>25</v>
      </c>
      <c r="O34" s="2" t="s">
        <v>231</v>
      </c>
      <c r="P34" s="2" t="s">
        <v>212</v>
      </c>
      <c r="Q34" s="6">
        <v>0.35</v>
      </c>
      <c r="R34" s="6">
        <v>18.39</v>
      </c>
      <c r="S34" s="6">
        <v>81.260000000000005</v>
      </c>
      <c r="T34" s="6">
        <v>8.85</v>
      </c>
      <c r="U34" s="6">
        <v>7.19</v>
      </c>
    </row>
    <row r="35" spans="1:21" x14ac:dyDescent="0.3">
      <c r="A35">
        <v>34</v>
      </c>
      <c r="B35" t="s">
        <v>112</v>
      </c>
      <c r="C35" t="s">
        <v>113</v>
      </c>
      <c r="D35" s="2" t="s">
        <v>114</v>
      </c>
      <c r="F35" s="2">
        <v>0.55000000000000004</v>
      </c>
      <c r="G35" s="2">
        <v>0.97</v>
      </c>
      <c r="H35" s="2">
        <f t="shared" si="5"/>
        <v>0.76</v>
      </c>
      <c r="I35" s="2">
        <v>23.56</v>
      </c>
      <c r="J35" s="2" t="s">
        <v>214</v>
      </c>
      <c r="K35" s="2" t="s">
        <v>115</v>
      </c>
      <c r="L35" s="2" t="s">
        <v>116</v>
      </c>
      <c r="M35" s="2" t="s">
        <v>116</v>
      </c>
      <c r="N35" s="2">
        <v>42</v>
      </c>
      <c r="O35" s="2" t="s">
        <v>220</v>
      </c>
      <c r="P35" s="2" t="s">
        <v>212</v>
      </c>
      <c r="Q35" s="6">
        <v>0</v>
      </c>
      <c r="R35" s="6">
        <v>97.37</v>
      </c>
      <c r="S35" s="6">
        <v>2.63</v>
      </c>
      <c r="T35" s="6">
        <v>0</v>
      </c>
      <c r="U35" s="6">
        <v>0</v>
      </c>
    </row>
    <row r="36" spans="1:21" x14ac:dyDescent="0.3">
      <c r="A36">
        <v>35</v>
      </c>
      <c r="B36" t="s">
        <v>117</v>
      </c>
      <c r="C36" t="s">
        <v>118</v>
      </c>
      <c r="D36" s="2" t="s">
        <v>119</v>
      </c>
      <c r="F36" s="2">
        <v>0.41</v>
      </c>
      <c r="G36" s="2">
        <v>0.83</v>
      </c>
      <c r="H36" s="2">
        <f t="shared" si="5"/>
        <v>0.62</v>
      </c>
      <c r="I36" s="2">
        <v>23</v>
      </c>
      <c r="J36" s="2" t="s">
        <v>214</v>
      </c>
      <c r="K36" s="2" t="s">
        <v>115</v>
      </c>
      <c r="L36" s="2" t="s">
        <v>120</v>
      </c>
      <c r="M36" s="2" t="s">
        <v>120</v>
      </c>
      <c r="N36" s="2">
        <v>39</v>
      </c>
      <c r="O36" s="2" t="s">
        <v>220</v>
      </c>
      <c r="P36" s="2" t="s">
        <v>212</v>
      </c>
      <c r="Q36" s="6">
        <v>0.03</v>
      </c>
      <c r="R36" s="6">
        <v>51.23</v>
      </c>
      <c r="S36" s="6">
        <v>48.74</v>
      </c>
      <c r="T36" s="6">
        <v>0.12</v>
      </c>
      <c r="U36" s="6">
        <v>0.06</v>
      </c>
    </row>
    <row r="37" spans="1:21" x14ac:dyDescent="0.3">
      <c r="A37">
        <v>36</v>
      </c>
      <c r="B37" t="s">
        <v>121</v>
      </c>
      <c r="C37" t="s">
        <v>122</v>
      </c>
      <c r="D37" s="2" t="s">
        <v>123</v>
      </c>
      <c r="F37" s="2">
        <v>1.3</v>
      </c>
      <c r="G37" s="2">
        <v>3</v>
      </c>
      <c r="H37" s="2">
        <f t="shared" si="5"/>
        <v>2.15</v>
      </c>
      <c r="I37" s="2">
        <v>23.02</v>
      </c>
      <c r="J37" s="2" t="s">
        <v>214</v>
      </c>
      <c r="K37" s="2" t="s">
        <v>115</v>
      </c>
      <c r="L37" s="2" t="s">
        <v>124</v>
      </c>
      <c r="M37" s="2" t="s">
        <v>125</v>
      </c>
      <c r="N37" s="2">
        <v>8</v>
      </c>
      <c r="O37" s="2" t="s">
        <v>216</v>
      </c>
      <c r="P37" s="2" t="s">
        <v>212</v>
      </c>
      <c r="Q37" s="6">
        <v>0</v>
      </c>
      <c r="R37" s="6">
        <v>99.39</v>
      </c>
      <c r="S37" s="6">
        <v>0.61</v>
      </c>
      <c r="T37" s="6">
        <v>1.2</v>
      </c>
      <c r="U37" s="6">
        <v>0.01</v>
      </c>
    </row>
    <row r="38" spans="1:21" x14ac:dyDescent="0.3">
      <c r="A38">
        <v>37</v>
      </c>
      <c r="B38" t="s">
        <v>126</v>
      </c>
      <c r="C38" t="s">
        <v>127</v>
      </c>
      <c r="D38" s="2" t="s">
        <v>128</v>
      </c>
      <c r="F38" s="2">
        <v>1.79</v>
      </c>
      <c r="G38" s="2">
        <v>2.5</v>
      </c>
      <c r="H38" s="2">
        <f t="shared" si="5"/>
        <v>2.145</v>
      </c>
      <c r="I38" s="2">
        <v>58.36</v>
      </c>
      <c r="J38" s="2" t="s">
        <v>214</v>
      </c>
      <c r="K38" s="2" t="s">
        <v>129</v>
      </c>
      <c r="L38" s="2" t="s">
        <v>130</v>
      </c>
      <c r="M38" s="2" t="s">
        <v>131</v>
      </c>
      <c r="N38" s="2">
        <v>16</v>
      </c>
      <c r="O38" s="2" t="s">
        <v>238</v>
      </c>
      <c r="P38" s="2" t="s">
        <v>212</v>
      </c>
      <c r="Q38" s="6">
        <v>0</v>
      </c>
      <c r="R38" s="6">
        <v>3.66</v>
      </c>
      <c r="S38" s="6">
        <v>96.34</v>
      </c>
      <c r="T38" s="6">
        <v>7.31</v>
      </c>
      <c r="U38" s="6">
        <v>7.04</v>
      </c>
    </row>
    <row r="39" spans="1:21" x14ac:dyDescent="0.3">
      <c r="A39">
        <v>38</v>
      </c>
      <c r="B39" t="s">
        <v>132</v>
      </c>
      <c r="C39" t="s">
        <v>133</v>
      </c>
      <c r="D39" s="2" t="s">
        <v>128</v>
      </c>
      <c r="F39" s="2">
        <v>1.6</v>
      </c>
      <c r="G39" s="2">
        <v>1.79</v>
      </c>
      <c r="H39" s="2">
        <f t="shared" si="5"/>
        <v>1.6950000000000001</v>
      </c>
      <c r="I39" s="2">
        <v>58.81</v>
      </c>
      <c r="J39" s="2" t="s">
        <v>214</v>
      </c>
      <c r="K39" s="2" t="s">
        <v>129</v>
      </c>
      <c r="L39" s="2" t="s">
        <v>130</v>
      </c>
      <c r="M39" s="2" t="s">
        <v>131</v>
      </c>
      <c r="N39" s="2">
        <v>16</v>
      </c>
      <c r="O39" s="2" t="s">
        <v>238</v>
      </c>
      <c r="P39" s="2" t="s">
        <v>212</v>
      </c>
      <c r="Q39" s="6">
        <v>0</v>
      </c>
      <c r="R39" s="6">
        <v>10.94</v>
      </c>
      <c r="S39" s="6">
        <v>89.06</v>
      </c>
      <c r="T39" s="6">
        <v>2.71</v>
      </c>
      <c r="U39" s="6">
        <v>2.42</v>
      </c>
    </row>
    <row r="40" spans="1:21" x14ac:dyDescent="0.3">
      <c r="A40">
        <v>39</v>
      </c>
      <c r="B40" t="s">
        <v>134</v>
      </c>
      <c r="C40" t="s">
        <v>135</v>
      </c>
      <c r="D40" s="2" t="s">
        <v>128</v>
      </c>
      <c r="F40" s="2">
        <v>1.1200000000000001</v>
      </c>
      <c r="G40" s="2">
        <v>1.44</v>
      </c>
      <c r="H40" s="2">
        <f t="shared" si="5"/>
        <v>1.28</v>
      </c>
      <c r="I40" s="2">
        <v>59.22</v>
      </c>
      <c r="J40" s="2" t="s">
        <v>214</v>
      </c>
      <c r="K40" s="2" t="s">
        <v>129</v>
      </c>
      <c r="L40" s="2" t="s">
        <v>136</v>
      </c>
      <c r="M40" s="2" t="s">
        <v>137</v>
      </c>
      <c r="N40" s="2">
        <v>17</v>
      </c>
      <c r="O40" s="2" t="s">
        <v>238</v>
      </c>
      <c r="P40" s="2" t="s">
        <v>212</v>
      </c>
      <c r="Q40" s="6">
        <v>0</v>
      </c>
      <c r="R40" s="6">
        <v>4.4000000000000004</v>
      </c>
      <c r="S40" s="6">
        <v>95.6</v>
      </c>
      <c r="T40" s="6">
        <v>0.1</v>
      </c>
      <c r="U40" s="6">
        <v>0.1</v>
      </c>
    </row>
    <row r="41" spans="1:21" x14ac:dyDescent="0.3">
      <c r="A41">
        <v>40</v>
      </c>
      <c r="B41" t="s">
        <v>138</v>
      </c>
      <c r="C41" t="s">
        <v>139</v>
      </c>
      <c r="D41" s="2" t="s">
        <v>140</v>
      </c>
      <c r="F41" s="2">
        <v>1.1000000000000001</v>
      </c>
      <c r="G41" s="2">
        <v>1.89</v>
      </c>
      <c r="H41" s="2">
        <f t="shared" si="5"/>
        <v>1.4950000000000001</v>
      </c>
      <c r="I41" s="2">
        <v>60.39</v>
      </c>
      <c r="J41" s="2" t="s">
        <v>214</v>
      </c>
      <c r="K41" s="2" t="s">
        <v>129</v>
      </c>
      <c r="L41" s="2" t="s">
        <v>136</v>
      </c>
      <c r="M41" s="2" t="s">
        <v>141</v>
      </c>
      <c r="N41" s="2">
        <v>18</v>
      </c>
      <c r="O41" s="2" t="s">
        <v>238</v>
      </c>
      <c r="P41" s="2" t="s">
        <v>212</v>
      </c>
      <c r="Q41" s="6">
        <v>1.0900000000000001</v>
      </c>
      <c r="R41" s="6">
        <v>2.09</v>
      </c>
      <c r="S41" s="6">
        <v>96.82</v>
      </c>
      <c r="T41" s="6">
        <v>0.02</v>
      </c>
      <c r="U41" s="6">
        <v>0.02</v>
      </c>
    </row>
    <row r="42" spans="1:21" x14ac:dyDescent="0.3">
      <c r="A42">
        <v>41</v>
      </c>
      <c r="B42" t="s">
        <v>142</v>
      </c>
      <c r="C42" t="s">
        <v>143</v>
      </c>
      <c r="D42" s="2" t="s">
        <v>140</v>
      </c>
      <c r="F42" s="2">
        <v>0.09</v>
      </c>
      <c r="G42" s="2">
        <v>1.1000000000000001</v>
      </c>
      <c r="H42" s="2">
        <f t="shared" si="5"/>
        <v>0.59500000000000008</v>
      </c>
      <c r="I42" s="2">
        <v>61.29</v>
      </c>
      <c r="J42" s="2" t="s">
        <v>214</v>
      </c>
      <c r="K42" s="2" t="s">
        <v>129</v>
      </c>
      <c r="L42" s="2" t="s">
        <v>136</v>
      </c>
      <c r="M42" s="2" t="s">
        <v>141</v>
      </c>
      <c r="N42" s="2">
        <v>18</v>
      </c>
      <c r="O42" s="2" t="s">
        <v>238</v>
      </c>
      <c r="P42" s="2" t="s">
        <v>212</v>
      </c>
      <c r="Q42" s="6">
        <v>0.14000000000000001</v>
      </c>
      <c r="R42" s="6">
        <v>0.57999999999999996</v>
      </c>
      <c r="S42" s="6">
        <v>99.28</v>
      </c>
      <c r="T42" s="6">
        <v>0.04</v>
      </c>
      <c r="U42" s="6">
        <v>0.04</v>
      </c>
    </row>
    <row r="43" spans="1:21" x14ac:dyDescent="0.3">
      <c r="A43">
        <v>42</v>
      </c>
      <c r="B43" t="s">
        <v>144</v>
      </c>
      <c r="C43" t="s">
        <v>145</v>
      </c>
      <c r="D43" s="2" t="s">
        <v>140</v>
      </c>
      <c r="F43" s="2">
        <v>0</v>
      </c>
      <c r="G43" s="2">
        <v>0.09</v>
      </c>
      <c r="H43" s="2">
        <f t="shared" si="5"/>
        <v>4.4999999999999998E-2</v>
      </c>
      <c r="I43" s="2">
        <v>61.84</v>
      </c>
      <c r="J43" s="2" t="s">
        <v>214</v>
      </c>
      <c r="K43" s="2" t="s">
        <v>129</v>
      </c>
      <c r="L43" s="2" t="s">
        <v>136</v>
      </c>
      <c r="M43" s="2" t="s">
        <v>141</v>
      </c>
      <c r="N43" s="2">
        <v>18</v>
      </c>
      <c r="O43" s="2" t="s">
        <v>238</v>
      </c>
      <c r="P43" s="2" t="s">
        <v>212</v>
      </c>
      <c r="Q43" s="6">
        <v>0.32</v>
      </c>
      <c r="R43" s="6">
        <v>3.26</v>
      </c>
      <c r="S43" s="6">
        <v>96.43</v>
      </c>
      <c r="T43" s="6">
        <v>0.05</v>
      </c>
      <c r="U43" s="6">
        <v>0.05</v>
      </c>
    </row>
    <row r="44" spans="1:21" x14ac:dyDescent="0.3">
      <c r="A44">
        <v>43</v>
      </c>
      <c r="B44" t="s">
        <v>146</v>
      </c>
      <c r="C44" t="s">
        <v>147</v>
      </c>
      <c r="D44" s="2" t="s">
        <v>148</v>
      </c>
      <c r="F44" s="2">
        <v>3.6</v>
      </c>
      <c r="G44" s="2">
        <v>3.7</v>
      </c>
      <c r="H44" s="2">
        <f t="shared" si="5"/>
        <v>3.6500000000000004</v>
      </c>
      <c r="I44" s="2">
        <v>66.349999999999994</v>
      </c>
      <c r="J44" s="2" t="s">
        <v>214</v>
      </c>
      <c r="K44" s="2" t="s">
        <v>129</v>
      </c>
      <c r="L44" s="2" t="s">
        <v>136</v>
      </c>
      <c r="M44" s="2" t="s">
        <v>149</v>
      </c>
      <c r="N44" s="2">
        <v>19</v>
      </c>
      <c r="O44" s="2" t="s">
        <v>238</v>
      </c>
      <c r="P44" s="2" t="s">
        <v>212</v>
      </c>
      <c r="Q44" s="6">
        <v>0.08</v>
      </c>
      <c r="R44" s="6">
        <v>5.35</v>
      </c>
      <c r="S44" s="6">
        <v>94.57</v>
      </c>
      <c r="T44" s="6">
        <v>0.26</v>
      </c>
      <c r="U44" s="6">
        <v>0.25</v>
      </c>
    </row>
    <row r="45" spans="1:21" x14ac:dyDescent="0.3">
      <c r="A45">
        <v>44</v>
      </c>
      <c r="B45" t="s">
        <v>150</v>
      </c>
      <c r="C45" t="s">
        <v>151</v>
      </c>
      <c r="D45" s="2" t="s">
        <v>148</v>
      </c>
      <c r="F45" s="2">
        <v>1.9</v>
      </c>
      <c r="G45" s="2">
        <v>2</v>
      </c>
      <c r="H45" s="2">
        <f t="shared" si="5"/>
        <v>1.95</v>
      </c>
      <c r="I45" s="2">
        <v>68.05</v>
      </c>
      <c r="J45" s="2" t="s">
        <v>214</v>
      </c>
      <c r="K45" s="2" t="s">
        <v>129</v>
      </c>
      <c r="L45" s="2" t="s">
        <v>152</v>
      </c>
      <c r="M45" s="2" t="s">
        <v>153</v>
      </c>
      <c r="N45" s="2">
        <v>20</v>
      </c>
      <c r="O45" s="2" t="s">
        <v>238</v>
      </c>
      <c r="P45" s="2" t="s">
        <v>212</v>
      </c>
      <c r="Q45" s="6">
        <v>0.04</v>
      </c>
      <c r="R45" s="6">
        <v>1.61</v>
      </c>
      <c r="S45" s="6">
        <v>98.36</v>
      </c>
      <c r="T45" s="6">
        <v>0.19</v>
      </c>
      <c r="U45" s="6">
        <v>0.19</v>
      </c>
    </row>
    <row r="46" spans="1:21" x14ac:dyDescent="0.3">
      <c r="A46">
        <v>45</v>
      </c>
      <c r="B46" t="s">
        <v>154</v>
      </c>
      <c r="C46" t="s">
        <v>155</v>
      </c>
      <c r="D46" s="2" t="s">
        <v>156</v>
      </c>
      <c r="F46" s="2">
        <v>2.5</v>
      </c>
      <c r="G46" s="2">
        <v>3.7</v>
      </c>
      <c r="H46" s="2">
        <f t="shared" si="5"/>
        <v>3.1</v>
      </c>
      <c r="I46" s="2">
        <v>11.3</v>
      </c>
      <c r="J46" s="2" t="s">
        <v>214</v>
      </c>
      <c r="K46" s="2" t="s">
        <v>157</v>
      </c>
      <c r="L46" s="2" t="s">
        <v>21</v>
      </c>
      <c r="M46" s="2" t="s">
        <v>106</v>
      </c>
      <c r="N46" s="2">
        <v>25</v>
      </c>
      <c r="O46" s="2" t="s">
        <v>231</v>
      </c>
      <c r="P46" s="2" t="s">
        <v>212</v>
      </c>
      <c r="Q46" s="6">
        <v>0</v>
      </c>
      <c r="R46" s="6">
        <v>6.34</v>
      </c>
      <c r="S46" s="6">
        <v>93.66</v>
      </c>
      <c r="T46" s="6">
        <v>33.159999999999997</v>
      </c>
      <c r="U46" s="6">
        <v>31.05</v>
      </c>
    </row>
    <row r="47" spans="1:21" x14ac:dyDescent="0.3">
      <c r="A47">
        <v>46</v>
      </c>
      <c r="B47" t="s">
        <v>158</v>
      </c>
      <c r="C47" t="s">
        <v>159</v>
      </c>
      <c r="D47" s="2" t="s">
        <v>160</v>
      </c>
      <c r="F47" s="2">
        <v>0</v>
      </c>
      <c r="G47" s="2">
        <v>0.8</v>
      </c>
      <c r="H47" s="2">
        <f t="shared" si="5"/>
        <v>0.4</v>
      </c>
      <c r="I47" s="2">
        <v>20.149999999999999</v>
      </c>
      <c r="J47" s="2" t="s">
        <v>214</v>
      </c>
      <c r="K47" s="2" t="s">
        <v>157</v>
      </c>
      <c r="L47" s="2" t="s">
        <v>21</v>
      </c>
      <c r="M47" s="2" t="s">
        <v>106</v>
      </c>
      <c r="N47" s="2">
        <v>25</v>
      </c>
      <c r="O47" s="2" t="s">
        <v>231</v>
      </c>
      <c r="P47" s="2" t="s">
        <v>212</v>
      </c>
      <c r="Q47" s="6">
        <v>0</v>
      </c>
      <c r="R47" s="6">
        <v>2.23</v>
      </c>
      <c r="S47" s="6">
        <v>97.77</v>
      </c>
      <c r="T47" s="6">
        <v>30.13</v>
      </c>
      <c r="U47" s="6">
        <v>29.45</v>
      </c>
    </row>
    <row r="48" spans="1:21" x14ac:dyDescent="0.3">
      <c r="A48">
        <v>47</v>
      </c>
      <c r="B48" t="s">
        <v>161</v>
      </c>
      <c r="C48" t="s">
        <v>162</v>
      </c>
      <c r="D48" s="2" t="s">
        <v>163</v>
      </c>
      <c r="F48" s="2">
        <v>0.2</v>
      </c>
      <c r="G48" s="2">
        <v>0.95</v>
      </c>
      <c r="H48" s="2">
        <f t="shared" si="5"/>
        <v>0.57499999999999996</v>
      </c>
      <c r="I48" s="2">
        <v>18.38</v>
      </c>
      <c r="J48" s="2" t="s">
        <v>214</v>
      </c>
      <c r="K48" s="2" t="s">
        <v>157</v>
      </c>
      <c r="L48" s="2" t="s">
        <v>21</v>
      </c>
      <c r="M48" s="2" t="s">
        <v>106</v>
      </c>
      <c r="N48" s="2">
        <v>25</v>
      </c>
      <c r="O48" s="2" t="s">
        <v>231</v>
      </c>
      <c r="P48" s="2" t="s">
        <v>212</v>
      </c>
      <c r="Q48" s="6">
        <v>0</v>
      </c>
      <c r="R48" s="6">
        <v>6.49</v>
      </c>
      <c r="S48" s="6">
        <v>93.51</v>
      </c>
      <c r="T48" s="6">
        <v>26.04</v>
      </c>
      <c r="U48" s="6">
        <v>24.35</v>
      </c>
    </row>
    <row r="49" spans="1:21" x14ac:dyDescent="0.3">
      <c r="A49">
        <v>48</v>
      </c>
      <c r="B49" t="s">
        <v>164</v>
      </c>
      <c r="C49" t="s">
        <v>165</v>
      </c>
      <c r="D49" s="2" t="s">
        <v>166</v>
      </c>
      <c r="F49" s="2">
        <v>2.5</v>
      </c>
      <c r="G49" s="2">
        <v>3.1</v>
      </c>
      <c r="H49" s="2">
        <f t="shared" si="5"/>
        <v>2.8</v>
      </c>
      <c r="I49" s="2">
        <v>53</v>
      </c>
      <c r="J49" s="2" t="s">
        <v>214</v>
      </c>
      <c r="K49" s="2" t="s">
        <v>21</v>
      </c>
      <c r="L49" s="2" t="s">
        <v>21</v>
      </c>
      <c r="M49" s="2" t="s">
        <v>106</v>
      </c>
      <c r="N49" s="2">
        <v>25</v>
      </c>
      <c r="O49" s="2" t="s">
        <v>231</v>
      </c>
      <c r="P49" s="2" t="s">
        <v>212</v>
      </c>
      <c r="Q49" s="6">
        <v>0.2</v>
      </c>
      <c r="R49" s="6">
        <v>12.59</v>
      </c>
      <c r="S49" s="6">
        <v>87.21</v>
      </c>
      <c r="T49" s="6">
        <v>29.2</v>
      </c>
      <c r="U49" s="6">
        <v>25.46</v>
      </c>
    </row>
    <row r="50" spans="1:21" x14ac:dyDescent="0.3">
      <c r="A50">
        <v>49</v>
      </c>
      <c r="B50" t="s">
        <v>167</v>
      </c>
      <c r="C50" t="s">
        <v>168</v>
      </c>
      <c r="D50" s="2" t="s">
        <v>166</v>
      </c>
      <c r="F50" s="2">
        <v>1.08</v>
      </c>
      <c r="G50" s="2">
        <v>1.55</v>
      </c>
      <c r="H50" s="2">
        <f t="shared" si="5"/>
        <v>1.3149999999999999</v>
      </c>
      <c r="I50" s="2">
        <v>54.49</v>
      </c>
      <c r="J50" s="2" t="s">
        <v>214</v>
      </c>
      <c r="K50" s="2" t="s">
        <v>21</v>
      </c>
      <c r="L50" s="2" t="s">
        <v>21</v>
      </c>
      <c r="M50" s="2" t="s">
        <v>106</v>
      </c>
      <c r="N50" s="2">
        <v>25</v>
      </c>
      <c r="O50" s="2" t="s">
        <v>231</v>
      </c>
      <c r="P50" s="2" t="s">
        <v>212</v>
      </c>
      <c r="Q50" s="6">
        <v>1.58</v>
      </c>
      <c r="R50" s="6">
        <v>20.11</v>
      </c>
      <c r="S50" s="6">
        <v>78.3</v>
      </c>
      <c r="T50" s="6">
        <v>19.32</v>
      </c>
      <c r="U50" s="6">
        <v>15.13</v>
      </c>
    </row>
    <row r="51" spans="1:21" x14ac:dyDescent="0.3">
      <c r="A51">
        <v>50</v>
      </c>
      <c r="B51" t="s">
        <v>169</v>
      </c>
      <c r="C51" t="s">
        <v>170</v>
      </c>
      <c r="D51" s="2" t="s">
        <v>171</v>
      </c>
      <c r="F51" s="2">
        <v>0.1</v>
      </c>
      <c r="G51" s="2">
        <v>0.64</v>
      </c>
      <c r="H51" s="2">
        <f t="shared" si="5"/>
        <v>0.37</v>
      </c>
      <c r="I51" s="2">
        <v>23.88</v>
      </c>
      <c r="J51" s="2" t="s">
        <v>214</v>
      </c>
      <c r="K51" s="2" t="s">
        <v>172</v>
      </c>
      <c r="L51" s="2" t="s">
        <v>173</v>
      </c>
      <c r="M51" s="2" t="s">
        <v>172</v>
      </c>
      <c r="N51" s="2">
        <v>35</v>
      </c>
      <c r="O51" s="2" t="s">
        <v>257</v>
      </c>
      <c r="P51" s="2" t="s">
        <v>212</v>
      </c>
      <c r="Q51" s="6">
        <v>0.02</v>
      </c>
      <c r="R51" s="6">
        <v>13.22</v>
      </c>
      <c r="S51" s="6">
        <v>86.77</v>
      </c>
      <c r="T51" s="6">
        <v>0.06</v>
      </c>
      <c r="U51" s="6">
        <v>0.05</v>
      </c>
    </row>
    <row r="52" spans="1:21" x14ac:dyDescent="0.3">
      <c r="A52">
        <v>51</v>
      </c>
      <c r="B52" t="s">
        <v>174</v>
      </c>
      <c r="C52" t="s">
        <v>175</v>
      </c>
      <c r="D52" s="2" t="s">
        <v>176</v>
      </c>
      <c r="F52" s="2">
        <v>0</v>
      </c>
      <c r="G52" s="2">
        <v>1.03</v>
      </c>
      <c r="H52" s="2">
        <f t="shared" si="5"/>
        <v>0.51500000000000001</v>
      </c>
      <c r="I52" s="2">
        <v>26.34</v>
      </c>
      <c r="J52" s="2" t="s">
        <v>214</v>
      </c>
      <c r="K52" s="2" t="s">
        <v>172</v>
      </c>
      <c r="L52" s="2" t="s">
        <v>177</v>
      </c>
      <c r="M52" s="2" t="s">
        <v>177</v>
      </c>
      <c r="N52" s="2">
        <v>37</v>
      </c>
      <c r="O52" s="2" t="s">
        <v>257</v>
      </c>
      <c r="P52" s="2" t="s">
        <v>212</v>
      </c>
      <c r="Q52" s="6">
        <v>0</v>
      </c>
      <c r="R52" s="6">
        <v>7.07</v>
      </c>
      <c r="S52" s="6">
        <v>92.93</v>
      </c>
      <c r="T52" s="6">
        <v>0.03</v>
      </c>
      <c r="U52" s="6">
        <v>0.02</v>
      </c>
    </row>
    <row r="53" spans="1:21" x14ac:dyDescent="0.3">
      <c r="A53">
        <v>52</v>
      </c>
      <c r="B53" t="s">
        <v>178</v>
      </c>
      <c r="C53" t="s">
        <v>179</v>
      </c>
      <c r="D53" s="2" t="s">
        <v>180</v>
      </c>
      <c r="F53" s="2">
        <v>0.42</v>
      </c>
      <c r="G53" s="2">
        <v>0.47</v>
      </c>
      <c r="H53" s="2">
        <f t="shared" si="5"/>
        <v>0.44499999999999995</v>
      </c>
      <c r="I53" s="2">
        <v>12.52</v>
      </c>
      <c r="J53" s="2" t="s">
        <v>214</v>
      </c>
      <c r="K53" s="2" t="s">
        <v>181</v>
      </c>
      <c r="L53" s="2" t="s">
        <v>124</v>
      </c>
      <c r="M53" s="2" t="s">
        <v>125</v>
      </c>
      <c r="N53" s="2">
        <v>8</v>
      </c>
      <c r="O53" s="2" t="s">
        <v>216</v>
      </c>
      <c r="P53" s="2" t="s">
        <v>212</v>
      </c>
      <c r="Q53" s="6">
        <v>0</v>
      </c>
      <c r="R53" s="6">
        <v>45.81</v>
      </c>
      <c r="S53" s="6">
        <v>54.19</v>
      </c>
      <c r="T53" s="6">
        <v>5.19</v>
      </c>
      <c r="U53" s="6">
        <v>2.81</v>
      </c>
    </row>
    <row r="54" spans="1:21" x14ac:dyDescent="0.3">
      <c r="A54">
        <v>53</v>
      </c>
      <c r="B54" t="s">
        <v>182</v>
      </c>
      <c r="C54" t="s">
        <v>183</v>
      </c>
      <c r="D54" s="2" t="s">
        <v>184</v>
      </c>
      <c r="F54" s="2">
        <v>1.0900000000000001</v>
      </c>
      <c r="G54" s="2">
        <v>1.89</v>
      </c>
      <c r="H54" s="2">
        <f t="shared" si="5"/>
        <v>1.49</v>
      </c>
      <c r="I54" s="2">
        <v>33.200000000000003</v>
      </c>
      <c r="J54" s="2" t="s">
        <v>214</v>
      </c>
      <c r="K54" s="2" t="s">
        <v>181</v>
      </c>
      <c r="L54" s="2" t="s">
        <v>91</v>
      </c>
      <c r="M54" s="2" t="s">
        <v>181</v>
      </c>
      <c r="N54" s="2">
        <v>9</v>
      </c>
      <c r="O54" s="2" t="s">
        <v>216</v>
      </c>
      <c r="P54" s="2" t="s">
        <v>212</v>
      </c>
      <c r="Q54" s="6">
        <v>0</v>
      </c>
      <c r="R54" s="6">
        <v>52.4</v>
      </c>
      <c r="S54" s="6">
        <v>47.6</v>
      </c>
      <c r="T54" s="6">
        <v>6.32</v>
      </c>
      <c r="U54" s="6">
        <v>3.01</v>
      </c>
    </row>
    <row r="55" spans="1:21" x14ac:dyDescent="0.3">
      <c r="A55">
        <v>54</v>
      </c>
      <c r="B55" t="s">
        <v>185</v>
      </c>
      <c r="C55" t="s">
        <v>186</v>
      </c>
      <c r="D55" s="2" t="s">
        <v>184</v>
      </c>
      <c r="F55" s="2">
        <v>0.39</v>
      </c>
      <c r="G55" s="2">
        <v>1.0900000000000001</v>
      </c>
      <c r="H55" s="2">
        <f t="shared" si="5"/>
        <v>0.74</v>
      </c>
      <c r="I55" s="2">
        <v>33.909999999999997</v>
      </c>
      <c r="J55" s="2" t="s">
        <v>214</v>
      </c>
      <c r="K55" s="2" t="s">
        <v>181</v>
      </c>
      <c r="L55" s="2" t="s">
        <v>91</v>
      </c>
      <c r="M55" s="2" t="s">
        <v>181</v>
      </c>
      <c r="N55" s="2">
        <v>9</v>
      </c>
      <c r="O55" s="2" t="s">
        <v>216</v>
      </c>
      <c r="P55" s="2" t="s">
        <v>212</v>
      </c>
      <c r="Q55" s="6">
        <v>2.57</v>
      </c>
      <c r="R55" s="6">
        <v>44.54</v>
      </c>
      <c r="S55" s="6">
        <v>52.89</v>
      </c>
      <c r="T55" s="6">
        <v>6.96</v>
      </c>
      <c r="U55" s="6">
        <v>3.68</v>
      </c>
    </row>
    <row r="56" spans="1:21" x14ac:dyDescent="0.3">
      <c r="A56">
        <v>55</v>
      </c>
      <c r="B56" t="s">
        <v>187</v>
      </c>
      <c r="C56" t="s">
        <v>188</v>
      </c>
      <c r="D56" s="2" t="s">
        <v>184</v>
      </c>
      <c r="F56" s="2">
        <v>0.04</v>
      </c>
      <c r="G56" s="2">
        <v>0.37</v>
      </c>
      <c r="H56" s="2">
        <f t="shared" si="5"/>
        <v>0.20499999999999999</v>
      </c>
      <c r="I56" s="2">
        <v>34.450000000000003</v>
      </c>
      <c r="J56" s="2" t="s">
        <v>214</v>
      </c>
      <c r="K56" s="2" t="s">
        <v>181</v>
      </c>
      <c r="L56" s="2" t="s">
        <v>91</v>
      </c>
      <c r="M56" s="2" t="s">
        <v>181</v>
      </c>
      <c r="N56" s="2">
        <v>9</v>
      </c>
      <c r="O56" s="2" t="s">
        <v>216</v>
      </c>
      <c r="P56" s="2" t="s">
        <v>212</v>
      </c>
      <c r="Q56" s="6">
        <v>0</v>
      </c>
      <c r="R56" s="6">
        <v>16.3</v>
      </c>
      <c r="S56" s="6">
        <v>83.7</v>
      </c>
      <c r="T56" s="6">
        <v>4.88</v>
      </c>
      <c r="U56" s="6">
        <v>4.08</v>
      </c>
    </row>
    <row r="57" spans="1:21" x14ac:dyDescent="0.3">
      <c r="A57">
        <v>56</v>
      </c>
      <c r="B57" t="s">
        <v>189</v>
      </c>
      <c r="C57" t="s">
        <v>190</v>
      </c>
      <c r="D57" s="2" t="s">
        <v>191</v>
      </c>
      <c r="F57" s="2">
        <v>1.1000000000000001</v>
      </c>
      <c r="G57" s="2">
        <v>1.85</v>
      </c>
      <c r="H57" s="2">
        <f t="shared" si="5"/>
        <v>1.4750000000000001</v>
      </c>
      <c r="I57" s="2">
        <v>44.28</v>
      </c>
      <c r="J57" s="2" t="s">
        <v>214</v>
      </c>
      <c r="K57" s="2" t="s">
        <v>181</v>
      </c>
      <c r="L57" s="2" t="s">
        <v>192</v>
      </c>
      <c r="M57" s="2" t="s">
        <v>193</v>
      </c>
      <c r="N57" s="2">
        <v>10</v>
      </c>
      <c r="O57" s="2" t="s">
        <v>216</v>
      </c>
      <c r="P57" s="2" t="s">
        <v>212</v>
      </c>
      <c r="Q57" s="6">
        <v>1.27</v>
      </c>
      <c r="R57" s="6">
        <v>42.79</v>
      </c>
      <c r="S57" s="6">
        <v>55.94</v>
      </c>
      <c r="T57" s="6">
        <v>25.5</v>
      </c>
      <c r="U57" s="6">
        <v>14.26</v>
      </c>
    </row>
    <row r="58" spans="1:21" x14ac:dyDescent="0.3">
      <c r="A58">
        <v>57</v>
      </c>
      <c r="B58" t="s">
        <v>194</v>
      </c>
      <c r="C58" t="s">
        <v>195</v>
      </c>
      <c r="D58" s="2" t="s">
        <v>196</v>
      </c>
      <c r="H58" s="2">
        <f t="shared" si="5"/>
        <v>0</v>
      </c>
      <c r="I58" s="2">
        <v>91.3</v>
      </c>
      <c r="J58" s="2" t="s">
        <v>214</v>
      </c>
      <c r="K58" s="2" t="s">
        <v>197</v>
      </c>
      <c r="L58" s="2" t="s">
        <v>198</v>
      </c>
      <c r="M58" s="2" t="s">
        <v>199</v>
      </c>
      <c r="N58" s="2">
        <v>3</v>
      </c>
      <c r="O58" s="2" t="s">
        <v>258</v>
      </c>
      <c r="P58" s="2" t="s">
        <v>212</v>
      </c>
      <c r="Q58" s="6">
        <v>3.39</v>
      </c>
      <c r="R58" s="6">
        <v>17.11</v>
      </c>
      <c r="S58" s="6">
        <v>79.5</v>
      </c>
      <c r="T58" s="6">
        <v>0.01</v>
      </c>
      <c r="U58" s="6">
        <v>0.01</v>
      </c>
    </row>
    <row r="59" spans="1:21" x14ac:dyDescent="0.3">
      <c r="A59">
        <v>58</v>
      </c>
      <c r="B59" t="s">
        <v>200</v>
      </c>
      <c r="C59" t="s">
        <v>201</v>
      </c>
      <c r="D59" s="2" t="s">
        <v>202</v>
      </c>
      <c r="H59" s="2">
        <f t="shared" si="5"/>
        <v>0</v>
      </c>
      <c r="I59" s="2">
        <v>89.93</v>
      </c>
      <c r="J59" s="2" t="s">
        <v>214</v>
      </c>
      <c r="K59" s="2" t="s">
        <v>197</v>
      </c>
      <c r="L59" s="2" t="s">
        <v>198</v>
      </c>
      <c r="M59" s="2" t="s">
        <v>203</v>
      </c>
      <c r="N59" s="2">
        <v>2</v>
      </c>
      <c r="O59" s="2" t="s">
        <v>258</v>
      </c>
      <c r="P59" s="2" t="s">
        <v>212</v>
      </c>
      <c r="Q59" s="6">
        <v>2.19</v>
      </c>
      <c r="R59" s="6">
        <v>56.4</v>
      </c>
      <c r="S59" s="6">
        <v>41.41</v>
      </c>
      <c r="T59" s="6">
        <v>0.08</v>
      </c>
      <c r="U59" s="6">
        <v>0.03</v>
      </c>
    </row>
    <row r="60" spans="1:21" x14ac:dyDescent="0.3">
      <c r="A60">
        <v>59</v>
      </c>
      <c r="B60" t="s">
        <v>204</v>
      </c>
      <c r="C60" t="s">
        <v>205</v>
      </c>
      <c r="D60" s="2" t="s">
        <v>206</v>
      </c>
      <c r="F60" s="2">
        <v>0.4</v>
      </c>
      <c r="G60" s="2">
        <v>1.4</v>
      </c>
      <c r="H60" s="2">
        <f t="shared" si="5"/>
        <v>0.89999999999999991</v>
      </c>
      <c r="I60" s="2">
        <v>80.5</v>
      </c>
      <c r="J60" s="2" t="s">
        <v>214</v>
      </c>
      <c r="K60" s="2" t="s">
        <v>207</v>
      </c>
      <c r="L60" s="2" t="s">
        <v>91</v>
      </c>
      <c r="M60" s="2" t="s">
        <v>181</v>
      </c>
      <c r="N60" s="2">
        <v>9</v>
      </c>
      <c r="O60" s="2" t="s">
        <v>258</v>
      </c>
      <c r="P60" s="2" t="s">
        <v>212</v>
      </c>
      <c r="Q60" s="6">
        <v>0.04</v>
      </c>
      <c r="R60" s="6">
        <v>36.4</v>
      </c>
      <c r="S60" s="6">
        <v>63.56</v>
      </c>
      <c r="T60" s="6">
        <v>21.62</v>
      </c>
      <c r="U60" s="6">
        <v>13.74</v>
      </c>
    </row>
    <row r="61" spans="1:21" x14ac:dyDescent="0.3">
      <c r="A61">
        <v>60</v>
      </c>
      <c r="B61" t="s">
        <v>208</v>
      </c>
      <c r="C61" t="s">
        <v>209</v>
      </c>
      <c r="D61" s="2" t="s">
        <v>206</v>
      </c>
      <c r="F61" s="2">
        <v>0.17</v>
      </c>
      <c r="G61" s="2">
        <v>0.4</v>
      </c>
      <c r="H61" s="2">
        <f t="shared" si="5"/>
        <v>0.28500000000000003</v>
      </c>
      <c r="I61" s="2">
        <v>81.12</v>
      </c>
      <c r="J61" s="2" t="s">
        <v>214</v>
      </c>
      <c r="K61" s="2" t="s">
        <v>207</v>
      </c>
      <c r="L61" s="2" t="s">
        <v>451</v>
      </c>
      <c r="M61" s="2" t="s">
        <v>210</v>
      </c>
      <c r="N61" s="2">
        <v>38</v>
      </c>
      <c r="O61" s="2" t="s">
        <v>220</v>
      </c>
      <c r="P61" s="2" t="s">
        <v>212</v>
      </c>
      <c r="Q61" s="6">
        <v>5.93</v>
      </c>
      <c r="R61" s="6">
        <v>38.01</v>
      </c>
      <c r="S61" s="6">
        <v>56.05</v>
      </c>
      <c r="T61" s="6">
        <v>13.02</v>
      </c>
      <c r="U61" s="6">
        <v>7.3</v>
      </c>
    </row>
    <row r="62" spans="1:21" x14ac:dyDescent="0.3">
      <c r="A62">
        <v>61</v>
      </c>
      <c r="B62">
        <v>2314</v>
      </c>
      <c r="C62">
        <v>2314</v>
      </c>
      <c r="D62" s="2" t="s">
        <v>213</v>
      </c>
      <c r="F62" s="2">
        <v>4.6900000000000004</v>
      </c>
      <c r="G62" s="2">
        <v>5.7</v>
      </c>
      <c r="H62" s="2">
        <f t="shared" si="5"/>
        <v>5.1950000000000003</v>
      </c>
      <c r="I62" s="6">
        <v>88.71</v>
      </c>
      <c r="J62" s="2" t="s">
        <v>214</v>
      </c>
      <c r="K62" s="2" t="s">
        <v>215</v>
      </c>
      <c r="L62" s="2" t="s">
        <v>447</v>
      </c>
      <c r="M62" s="2" t="s">
        <v>447</v>
      </c>
      <c r="N62" s="2">
        <v>7</v>
      </c>
      <c r="O62" s="2" t="s">
        <v>216</v>
      </c>
      <c r="P62" s="2" t="s">
        <v>281</v>
      </c>
      <c r="Q62" s="6">
        <v>0</v>
      </c>
      <c r="R62" s="6">
        <v>2.5896006953320724E-2</v>
      </c>
      <c r="S62" s="6">
        <v>0.97410399304667927</v>
      </c>
      <c r="T62" s="6">
        <v>6.4269780868652413</v>
      </c>
      <c r="U62" s="6">
        <v>6.2605450176389388</v>
      </c>
    </row>
    <row r="63" spans="1:21" x14ac:dyDescent="0.3">
      <c r="A63">
        <v>62</v>
      </c>
      <c r="B63">
        <v>2313</v>
      </c>
      <c r="C63">
        <v>2313</v>
      </c>
      <c r="D63" s="2" t="s">
        <v>213</v>
      </c>
      <c r="F63" s="2">
        <v>4.6900000000000004</v>
      </c>
      <c r="G63" s="2">
        <v>5.7</v>
      </c>
      <c r="H63" s="2">
        <f t="shared" si="5"/>
        <v>5.1950000000000003</v>
      </c>
      <c r="I63" s="6">
        <v>88.71</v>
      </c>
      <c r="J63" s="2" t="s">
        <v>214</v>
      </c>
      <c r="K63" s="2" t="s">
        <v>215</v>
      </c>
      <c r="L63" s="2" t="s">
        <v>447</v>
      </c>
      <c r="M63" s="2" t="s">
        <v>447</v>
      </c>
      <c r="N63" s="2">
        <v>7</v>
      </c>
      <c r="O63" s="2" t="s">
        <v>216</v>
      </c>
      <c r="P63" s="2" t="s">
        <v>281</v>
      </c>
      <c r="Q63" s="6">
        <v>0</v>
      </c>
      <c r="R63" s="6">
        <v>2.8714701927386819E-2</v>
      </c>
      <c r="S63" s="6">
        <v>0.97128529807261332</v>
      </c>
      <c r="T63" s="6">
        <v>8.494130541374636</v>
      </c>
      <c r="U63" s="6">
        <v>8.2502241147467519</v>
      </c>
    </row>
    <row r="64" spans="1:21" x14ac:dyDescent="0.3">
      <c r="A64">
        <v>63</v>
      </c>
      <c r="B64">
        <v>2311</v>
      </c>
      <c r="C64">
        <v>2311</v>
      </c>
      <c r="D64" s="2" t="s">
        <v>213</v>
      </c>
      <c r="F64" s="2">
        <v>2.89</v>
      </c>
      <c r="G64" s="2">
        <v>4.34</v>
      </c>
      <c r="H64" s="2">
        <f t="shared" si="5"/>
        <v>3.6150000000000002</v>
      </c>
      <c r="I64" s="6">
        <v>90.29</v>
      </c>
      <c r="J64" s="2" t="s">
        <v>214</v>
      </c>
      <c r="K64" s="2" t="s">
        <v>215</v>
      </c>
      <c r="L64" s="2" t="s">
        <v>447</v>
      </c>
      <c r="M64" s="2" t="s">
        <v>447</v>
      </c>
      <c r="N64" s="2">
        <v>7</v>
      </c>
      <c r="O64" s="2" t="s">
        <v>216</v>
      </c>
      <c r="P64" s="2" t="s">
        <v>281</v>
      </c>
      <c r="Q64" s="6">
        <v>0</v>
      </c>
      <c r="R64" s="6">
        <v>0.43633158412594292</v>
      </c>
      <c r="S64" s="6">
        <v>0.56366841587405703</v>
      </c>
      <c r="T64" s="6">
        <v>1.8692268528620264</v>
      </c>
      <c r="U64" s="6">
        <v>1.0536241390619876</v>
      </c>
    </row>
    <row r="65" spans="1:21" x14ac:dyDescent="0.3">
      <c r="A65">
        <v>64</v>
      </c>
      <c r="B65">
        <v>2310</v>
      </c>
      <c r="C65">
        <v>2310</v>
      </c>
      <c r="D65" s="2" t="s">
        <v>213</v>
      </c>
      <c r="F65" s="2">
        <v>2.63</v>
      </c>
      <c r="G65" s="2">
        <v>2.89</v>
      </c>
      <c r="H65" s="2">
        <f t="shared" si="5"/>
        <v>2.76</v>
      </c>
      <c r="I65" s="6">
        <v>91.14</v>
      </c>
      <c r="J65" s="2" t="s">
        <v>214</v>
      </c>
      <c r="K65" s="2" t="s">
        <v>215</v>
      </c>
      <c r="L65" s="2" t="s">
        <v>447</v>
      </c>
      <c r="M65" s="2" t="s">
        <v>447</v>
      </c>
      <c r="N65" s="2">
        <v>7</v>
      </c>
      <c r="O65" s="2" t="s">
        <v>216</v>
      </c>
      <c r="P65" s="2" t="s">
        <v>281</v>
      </c>
      <c r="Q65" s="6">
        <v>0</v>
      </c>
      <c r="R65" s="6">
        <v>9.3890938909389085E-2</v>
      </c>
      <c r="S65" s="6">
        <v>0.90610906109061096</v>
      </c>
      <c r="T65" s="6">
        <v>3.8914027149321266</v>
      </c>
      <c r="U65" s="6">
        <v>3.5260352603526037</v>
      </c>
    </row>
    <row r="66" spans="1:21" x14ac:dyDescent="0.3">
      <c r="A66">
        <v>65</v>
      </c>
      <c r="B66">
        <v>2309</v>
      </c>
      <c r="C66">
        <v>2309</v>
      </c>
      <c r="D66" s="2" t="s">
        <v>213</v>
      </c>
      <c r="F66" s="2">
        <v>2.3199999999999998</v>
      </c>
      <c r="G66" s="2">
        <v>2.63</v>
      </c>
      <c r="H66" s="2">
        <f t="shared" si="5"/>
        <v>2.4749999999999996</v>
      </c>
      <c r="I66" s="6">
        <v>91.43</v>
      </c>
      <c r="J66" s="2" t="s">
        <v>214</v>
      </c>
      <c r="K66" s="2" t="s">
        <v>215</v>
      </c>
      <c r="L66" s="2" t="s">
        <v>447</v>
      </c>
      <c r="M66" s="2" t="s">
        <v>447</v>
      </c>
      <c r="N66" s="2">
        <v>7</v>
      </c>
      <c r="O66" s="2" t="s">
        <v>216</v>
      </c>
      <c r="P66" s="2" t="s">
        <v>281</v>
      </c>
      <c r="Q66" s="6">
        <v>0</v>
      </c>
      <c r="R66" s="6">
        <v>0.1139496197718631</v>
      </c>
      <c r="S66" s="6">
        <v>0.88605038022813687</v>
      </c>
      <c r="T66" s="6">
        <v>1.8461400920835009</v>
      </c>
      <c r="U66" s="6">
        <v>1.6357731305449936</v>
      </c>
    </row>
    <row r="67" spans="1:21" x14ac:dyDescent="0.3">
      <c r="A67">
        <v>66</v>
      </c>
      <c r="B67">
        <v>2308</v>
      </c>
      <c r="C67">
        <v>2308</v>
      </c>
      <c r="D67" s="2" t="s">
        <v>213</v>
      </c>
      <c r="F67" s="2">
        <v>2.15</v>
      </c>
      <c r="G67" s="2">
        <v>2.3199999999999998</v>
      </c>
      <c r="H67" s="2">
        <f t="shared" si="5"/>
        <v>2.2349999999999999</v>
      </c>
      <c r="I67" s="6">
        <v>91.67</v>
      </c>
      <c r="J67" s="2" t="s">
        <v>214</v>
      </c>
      <c r="K67" s="2" t="s">
        <v>215</v>
      </c>
      <c r="L67" s="2" t="s">
        <v>447</v>
      </c>
      <c r="M67" s="2" t="s">
        <v>447</v>
      </c>
      <c r="N67" s="2">
        <v>7</v>
      </c>
      <c r="O67" s="2" t="s">
        <v>216</v>
      </c>
      <c r="P67" s="2" t="s">
        <v>281</v>
      </c>
      <c r="Q67" s="6">
        <v>2.5152026489222838E-3</v>
      </c>
      <c r="R67" s="6">
        <v>3.6995765544907515E-2</v>
      </c>
      <c r="S67" s="6">
        <v>0.96300423445509242</v>
      </c>
      <c r="T67" s="6">
        <v>1.9836678017654645</v>
      </c>
      <c r="U67" s="6">
        <v>1.9102804928523671</v>
      </c>
    </row>
    <row r="68" spans="1:21" x14ac:dyDescent="0.3">
      <c r="A68">
        <v>67</v>
      </c>
      <c r="B68">
        <v>2306</v>
      </c>
      <c r="C68">
        <v>2306</v>
      </c>
      <c r="D68" s="2" t="s">
        <v>213</v>
      </c>
      <c r="F68" s="2">
        <v>1.36</v>
      </c>
      <c r="G68" s="2">
        <v>2.06</v>
      </c>
      <c r="H68" s="2">
        <f t="shared" si="5"/>
        <v>1.71</v>
      </c>
      <c r="I68" s="6">
        <v>92.19</v>
      </c>
      <c r="J68" s="2" t="s">
        <v>214</v>
      </c>
      <c r="K68" s="2" t="s">
        <v>215</v>
      </c>
      <c r="L68" s="2" t="s">
        <v>447</v>
      </c>
      <c r="M68" s="2" t="s">
        <v>447</v>
      </c>
      <c r="N68" s="2">
        <v>7</v>
      </c>
      <c r="O68" s="2" t="s">
        <v>216</v>
      </c>
      <c r="P68" s="2" t="s">
        <v>281</v>
      </c>
      <c r="Q68" s="6">
        <v>0</v>
      </c>
      <c r="R68" s="6">
        <v>0.11159140378307122</v>
      </c>
      <c r="S68" s="6">
        <v>0.8884085962169288</v>
      </c>
      <c r="T68" s="6">
        <v>3.0918941302322369</v>
      </c>
      <c r="U68" s="6">
        <v>2.7468653238909835</v>
      </c>
    </row>
    <row r="69" spans="1:21" x14ac:dyDescent="0.3">
      <c r="A69">
        <v>68</v>
      </c>
      <c r="B69">
        <v>2305</v>
      </c>
      <c r="C69">
        <v>2305</v>
      </c>
      <c r="D69" s="2" t="s">
        <v>213</v>
      </c>
      <c r="F69" s="2">
        <v>1.05</v>
      </c>
      <c r="G69" s="2">
        <v>1.36</v>
      </c>
      <c r="H69" s="2">
        <f t="shared" si="5"/>
        <v>1.2050000000000001</v>
      </c>
      <c r="I69" s="6">
        <v>92.7</v>
      </c>
      <c r="J69" s="2" t="s">
        <v>214</v>
      </c>
      <c r="K69" s="2" t="s">
        <v>215</v>
      </c>
      <c r="L69" s="2" t="s">
        <v>447</v>
      </c>
      <c r="M69" s="2" t="s">
        <v>447</v>
      </c>
      <c r="N69" s="2">
        <v>7</v>
      </c>
      <c r="O69" s="2" t="s">
        <v>216</v>
      </c>
      <c r="P69" s="2" t="s">
        <v>281</v>
      </c>
      <c r="Q69" s="6">
        <v>0</v>
      </c>
      <c r="R69" s="6">
        <v>0.10501466813348001</v>
      </c>
      <c r="S69" s="6">
        <v>0.89498533186652007</v>
      </c>
      <c r="T69" s="6">
        <v>3.1498079385403326</v>
      </c>
      <c r="U69" s="6">
        <v>2.8190319031903188</v>
      </c>
    </row>
    <row r="70" spans="1:21" x14ac:dyDescent="0.3">
      <c r="A70">
        <v>69</v>
      </c>
      <c r="B70">
        <v>2304</v>
      </c>
      <c r="C70">
        <v>2304</v>
      </c>
      <c r="D70" s="2" t="s">
        <v>213</v>
      </c>
      <c r="F70" s="2">
        <v>0.7</v>
      </c>
      <c r="G70" s="2">
        <v>1.05</v>
      </c>
      <c r="H70" s="2">
        <f t="shared" si="5"/>
        <v>0.875</v>
      </c>
      <c r="I70" s="6">
        <v>93.03</v>
      </c>
      <c r="J70" s="2" t="s">
        <v>214</v>
      </c>
      <c r="K70" s="2" t="s">
        <v>215</v>
      </c>
      <c r="L70" s="2" t="s">
        <v>447</v>
      </c>
      <c r="M70" s="2" t="s">
        <v>447</v>
      </c>
      <c r="N70" s="2">
        <v>7</v>
      </c>
      <c r="O70" s="2" t="s">
        <v>216</v>
      </c>
      <c r="P70" s="2" t="s">
        <v>281</v>
      </c>
      <c r="Q70" s="6">
        <v>0</v>
      </c>
      <c r="R70" s="6">
        <v>5.6120707312077557E-2</v>
      </c>
      <c r="S70" s="6">
        <v>0.94387929268792237</v>
      </c>
      <c r="T70" s="6">
        <v>3.5732368896925859</v>
      </c>
      <c r="U70" s="6">
        <v>3.3727043080494297</v>
      </c>
    </row>
    <row r="71" spans="1:21" x14ac:dyDescent="0.3">
      <c r="A71">
        <v>70</v>
      </c>
      <c r="B71">
        <v>2325</v>
      </c>
      <c r="C71">
        <v>2325</v>
      </c>
      <c r="D71" s="2" t="s">
        <v>217</v>
      </c>
      <c r="F71" s="2">
        <v>0</v>
      </c>
      <c r="G71" s="2">
        <v>0.9</v>
      </c>
      <c r="H71" s="2">
        <f t="shared" si="5"/>
        <v>0.45</v>
      </c>
      <c r="I71" s="6">
        <v>88.26</v>
      </c>
      <c r="J71" s="2" t="s">
        <v>214</v>
      </c>
      <c r="K71" s="2" t="s">
        <v>215</v>
      </c>
      <c r="L71" s="2" t="s">
        <v>447</v>
      </c>
      <c r="M71" s="2" t="s">
        <v>447</v>
      </c>
      <c r="N71" s="2">
        <v>7</v>
      </c>
      <c r="O71" s="2" t="s">
        <v>216</v>
      </c>
      <c r="P71" s="2" t="s">
        <v>281</v>
      </c>
      <c r="Q71" s="6">
        <v>8.268710751558765E-4</v>
      </c>
      <c r="R71" s="6">
        <v>4.5008603928755005E-2</v>
      </c>
      <c r="S71" s="6">
        <v>0.95499139607124495</v>
      </c>
      <c r="T71" s="6">
        <v>6.0585495986708171</v>
      </c>
      <c r="U71" s="6">
        <v>5.7858627394015247</v>
      </c>
    </row>
    <row r="72" spans="1:21" x14ac:dyDescent="0.3">
      <c r="A72">
        <v>71</v>
      </c>
      <c r="B72">
        <v>2327</v>
      </c>
      <c r="C72">
        <v>2327</v>
      </c>
      <c r="D72" s="2" t="s">
        <v>217</v>
      </c>
      <c r="F72" s="2">
        <v>1.35</v>
      </c>
      <c r="G72" s="2">
        <v>2.2000000000000002</v>
      </c>
      <c r="H72" s="2">
        <f t="shared" si="5"/>
        <v>1.7750000000000001</v>
      </c>
      <c r="I72" s="6">
        <v>86.93</v>
      </c>
      <c r="J72" s="2" t="s">
        <v>214</v>
      </c>
      <c r="K72" s="2" t="s">
        <v>215</v>
      </c>
      <c r="L72" s="2" t="s">
        <v>447</v>
      </c>
      <c r="M72" s="2" t="s">
        <v>447</v>
      </c>
      <c r="N72" s="2">
        <v>7</v>
      </c>
      <c r="O72" s="2" t="s">
        <v>216</v>
      </c>
      <c r="P72" s="2" t="s">
        <v>281</v>
      </c>
      <c r="Q72" s="6">
        <v>0</v>
      </c>
      <c r="R72" s="6">
        <v>9.6954347684914607E-2</v>
      </c>
      <c r="S72" s="6">
        <v>0.90304565231508549</v>
      </c>
      <c r="T72" s="6">
        <v>4.7797113955606685</v>
      </c>
      <c r="U72" s="6">
        <v>4.3162975950819318</v>
      </c>
    </row>
    <row r="73" spans="1:21" x14ac:dyDescent="0.3">
      <c r="A73">
        <v>72</v>
      </c>
      <c r="B73">
        <v>2329</v>
      </c>
      <c r="C73">
        <v>2329</v>
      </c>
      <c r="D73" s="2" t="s">
        <v>217</v>
      </c>
      <c r="F73" s="2">
        <v>2.5</v>
      </c>
      <c r="G73" s="2">
        <v>3.5</v>
      </c>
      <c r="H73" s="2">
        <f t="shared" si="5"/>
        <v>3</v>
      </c>
      <c r="I73" s="6">
        <v>85.71</v>
      </c>
      <c r="J73" s="2" t="s">
        <v>214</v>
      </c>
      <c r="K73" s="2" t="s">
        <v>215</v>
      </c>
      <c r="L73" s="2" t="s">
        <v>447</v>
      </c>
      <c r="M73" s="2" t="s">
        <v>447</v>
      </c>
      <c r="N73" s="2">
        <v>7</v>
      </c>
      <c r="O73" s="2" t="s">
        <v>216</v>
      </c>
      <c r="P73" s="2" t="s">
        <v>281</v>
      </c>
      <c r="Q73" s="6">
        <v>3.6545255207698867E-4</v>
      </c>
      <c r="R73" s="6">
        <v>6.2827384577902309E-2</v>
      </c>
      <c r="S73" s="6">
        <v>0.93717261542209762</v>
      </c>
      <c r="T73" s="6">
        <v>4.7249211971533489</v>
      </c>
      <c r="U73" s="6">
        <v>4.4280667559995122</v>
      </c>
    </row>
    <row r="74" spans="1:21" x14ac:dyDescent="0.3">
      <c r="A74">
        <v>73</v>
      </c>
      <c r="B74">
        <v>2331</v>
      </c>
      <c r="C74">
        <v>2331</v>
      </c>
      <c r="D74" s="2" t="s">
        <v>217</v>
      </c>
      <c r="F74" s="2">
        <v>4</v>
      </c>
      <c r="G74" s="2">
        <v>4.9000000000000004</v>
      </c>
      <c r="H74" s="2">
        <f t="shared" si="5"/>
        <v>4.45</v>
      </c>
      <c r="I74" s="6">
        <v>84.26</v>
      </c>
      <c r="J74" s="2" t="s">
        <v>214</v>
      </c>
      <c r="K74" s="2" t="s">
        <v>215</v>
      </c>
      <c r="L74" s="2" t="s">
        <v>447</v>
      </c>
      <c r="M74" s="2" t="s">
        <v>447</v>
      </c>
      <c r="N74" s="2">
        <v>7</v>
      </c>
      <c r="O74" s="2" t="s">
        <v>216</v>
      </c>
      <c r="P74" s="2" t="s">
        <v>281</v>
      </c>
      <c r="Q74" s="6">
        <v>2.1102834110621059E-3</v>
      </c>
      <c r="R74" s="6">
        <v>0.1737607360668538</v>
      </c>
      <c r="S74" s="6">
        <v>0.82623926393314628</v>
      </c>
      <c r="T74" s="6">
        <v>5.0698541618777622</v>
      </c>
      <c r="U74" s="6">
        <v>4.1889125709582808</v>
      </c>
    </row>
    <row r="75" spans="1:21" x14ac:dyDescent="0.3">
      <c r="A75">
        <v>74</v>
      </c>
      <c r="B75">
        <v>2324</v>
      </c>
      <c r="C75">
        <v>2324</v>
      </c>
      <c r="D75" s="2" t="s">
        <v>218</v>
      </c>
      <c r="F75" s="2">
        <v>4.26</v>
      </c>
      <c r="G75" s="2">
        <v>5.0999999999999996</v>
      </c>
      <c r="H75" s="2">
        <f t="shared" si="5"/>
        <v>4.68</v>
      </c>
      <c r="I75" s="6">
        <v>89.62</v>
      </c>
      <c r="J75" s="2" t="s">
        <v>214</v>
      </c>
      <c r="K75" s="2" t="s">
        <v>215</v>
      </c>
      <c r="L75" s="2" t="s">
        <v>447</v>
      </c>
      <c r="M75" s="2" t="s">
        <v>447</v>
      </c>
      <c r="N75" s="2">
        <v>7</v>
      </c>
      <c r="O75" s="2" t="s">
        <v>216</v>
      </c>
      <c r="P75" s="2" t="s">
        <v>281</v>
      </c>
      <c r="Q75" s="6">
        <v>1.6706827309236948E-3</v>
      </c>
      <c r="R75" s="6">
        <v>4.5558232931726915E-2</v>
      </c>
      <c r="S75" s="6">
        <v>0.95444176706827299</v>
      </c>
      <c r="T75" s="6">
        <v>5.106540545999259</v>
      </c>
      <c r="U75" s="6">
        <v>4.8738955823293164</v>
      </c>
    </row>
    <row r="76" spans="1:21" x14ac:dyDescent="0.3">
      <c r="A76">
        <v>75</v>
      </c>
      <c r="B76">
        <v>2322</v>
      </c>
      <c r="C76">
        <v>2322</v>
      </c>
      <c r="D76" s="2" t="s">
        <v>218</v>
      </c>
      <c r="F76" s="2">
        <v>2.77</v>
      </c>
      <c r="G76" s="2">
        <v>3.93</v>
      </c>
      <c r="H76" s="2">
        <f t="shared" si="5"/>
        <v>3.35</v>
      </c>
      <c r="I76" s="6">
        <v>90.95</v>
      </c>
      <c r="J76" s="2" t="s">
        <v>214</v>
      </c>
      <c r="K76" s="2" t="s">
        <v>215</v>
      </c>
      <c r="L76" s="2" t="s">
        <v>447</v>
      </c>
      <c r="M76" s="2" t="s">
        <v>447</v>
      </c>
      <c r="N76" s="2">
        <v>7</v>
      </c>
      <c r="O76" s="2" t="s">
        <v>216</v>
      </c>
      <c r="P76" s="2" t="s">
        <v>281</v>
      </c>
      <c r="Q76" s="6">
        <v>3.5490132643157556E-2</v>
      </c>
      <c r="R76" s="6">
        <v>0.30234551924943381</v>
      </c>
      <c r="S76" s="6">
        <v>0.69765448075056613</v>
      </c>
      <c r="T76" s="6">
        <v>1.6972338797560806</v>
      </c>
      <c r="U76" s="6">
        <v>1.1840828210934973</v>
      </c>
    </row>
    <row r="77" spans="1:21" x14ac:dyDescent="0.3">
      <c r="A77">
        <v>76</v>
      </c>
      <c r="B77">
        <v>2315</v>
      </c>
      <c r="C77">
        <v>2315</v>
      </c>
      <c r="D77" s="2" t="s">
        <v>218</v>
      </c>
      <c r="F77" s="2">
        <v>0.33</v>
      </c>
      <c r="G77" s="2">
        <v>1.24</v>
      </c>
      <c r="H77" s="2">
        <f t="shared" si="5"/>
        <v>0.78500000000000003</v>
      </c>
      <c r="I77" s="6">
        <v>93.52</v>
      </c>
      <c r="J77" s="2" t="s">
        <v>214</v>
      </c>
      <c r="K77" s="2" t="s">
        <v>215</v>
      </c>
      <c r="L77" s="2" t="s">
        <v>219</v>
      </c>
      <c r="M77" s="2" t="s">
        <v>219</v>
      </c>
      <c r="N77" s="2">
        <v>40</v>
      </c>
      <c r="O77" s="2" t="s">
        <v>220</v>
      </c>
      <c r="P77" s="2" t="s">
        <v>281</v>
      </c>
      <c r="Q77" s="6">
        <v>0.28315442198516239</v>
      </c>
      <c r="R77" s="6">
        <v>0.35709142062867383</v>
      </c>
      <c r="S77" s="6">
        <v>0.64290857937132617</v>
      </c>
      <c r="T77" s="6">
        <v>0.92992966918468367</v>
      </c>
      <c r="U77" s="6">
        <v>0.59785976253077233</v>
      </c>
    </row>
    <row r="78" spans="1:21" x14ac:dyDescent="0.3">
      <c r="A78">
        <v>77</v>
      </c>
      <c r="B78">
        <v>2338</v>
      </c>
      <c r="C78">
        <v>2338</v>
      </c>
      <c r="D78" s="2" t="s">
        <v>221</v>
      </c>
      <c r="F78" s="2">
        <v>3.61</v>
      </c>
      <c r="G78" s="2">
        <v>4.9400000000000004</v>
      </c>
      <c r="H78" s="2">
        <f t="shared" si="5"/>
        <v>4.2750000000000004</v>
      </c>
      <c r="I78" s="6">
        <v>90.33</v>
      </c>
      <c r="J78" s="2" t="s">
        <v>214</v>
      </c>
      <c r="K78" s="2" t="s">
        <v>215</v>
      </c>
      <c r="L78" s="2" t="s">
        <v>447</v>
      </c>
      <c r="M78" s="2" t="s">
        <v>447</v>
      </c>
      <c r="N78" s="2">
        <v>7</v>
      </c>
      <c r="O78" s="2" t="s">
        <v>216</v>
      </c>
      <c r="P78" s="2" t="s">
        <v>281</v>
      </c>
      <c r="Q78" s="6">
        <v>1.6835016835016838E-2</v>
      </c>
      <c r="R78" s="6">
        <v>0.33601070950468542</v>
      </c>
      <c r="S78" s="6">
        <v>0.66398929049531463</v>
      </c>
      <c r="T78" s="6">
        <v>2.1474828934506354</v>
      </c>
      <c r="U78" s="6">
        <v>1.4259056427731127</v>
      </c>
    </row>
    <row r="79" spans="1:21" x14ac:dyDescent="0.3">
      <c r="A79">
        <v>78</v>
      </c>
      <c r="B79">
        <v>2333</v>
      </c>
      <c r="C79">
        <v>2333</v>
      </c>
      <c r="D79" s="2" t="s">
        <v>221</v>
      </c>
      <c r="F79" s="2">
        <v>1.93</v>
      </c>
      <c r="G79" s="2">
        <v>2.0499999999999998</v>
      </c>
      <c r="H79" s="2">
        <f t="shared" si="5"/>
        <v>1.9899999999999998</v>
      </c>
      <c r="I79" s="6">
        <v>92.61</v>
      </c>
      <c r="J79" s="2" t="s">
        <v>214</v>
      </c>
      <c r="K79" s="2" t="s">
        <v>215</v>
      </c>
      <c r="L79" s="2" t="s">
        <v>219</v>
      </c>
      <c r="M79" s="2" t="s">
        <v>219</v>
      </c>
      <c r="N79" s="2">
        <v>40</v>
      </c>
      <c r="O79" s="2" t="s">
        <v>220</v>
      </c>
      <c r="P79" s="2" t="s">
        <v>281</v>
      </c>
      <c r="Q79" s="6">
        <v>0.24542385532766722</v>
      </c>
      <c r="R79" s="6">
        <v>0.17171357320983255</v>
      </c>
      <c r="S79" s="6">
        <v>0.8282864267901674</v>
      </c>
      <c r="T79" s="6">
        <v>1.6671786994367639</v>
      </c>
      <c r="U79" s="6">
        <v>1.3809014877771557</v>
      </c>
    </row>
    <row r="80" spans="1:21" x14ac:dyDescent="0.3">
      <c r="A80">
        <v>79</v>
      </c>
      <c r="B80">
        <v>2332</v>
      </c>
      <c r="C80">
        <v>2332</v>
      </c>
      <c r="D80" s="2" t="s">
        <v>221</v>
      </c>
      <c r="F80" s="2">
        <v>0</v>
      </c>
      <c r="G80" s="2">
        <v>1.93</v>
      </c>
      <c r="H80" s="2">
        <f t="shared" si="5"/>
        <v>0.96499999999999997</v>
      </c>
      <c r="I80" s="6">
        <v>93.64</v>
      </c>
      <c r="J80" s="2" t="s">
        <v>214</v>
      </c>
      <c r="K80" s="2" t="s">
        <v>215</v>
      </c>
      <c r="L80" s="2" t="s">
        <v>219</v>
      </c>
      <c r="M80" s="2" t="s">
        <v>219</v>
      </c>
      <c r="N80" s="2">
        <v>40</v>
      </c>
      <c r="O80" s="2" t="s">
        <v>220</v>
      </c>
      <c r="P80" s="2" t="s">
        <v>281</v>
      </c>
      <c r="Q80" s="6">
        <v>9.5247659984734681E-2</v>
      </c>
      <c r="R80" s="6">
        <v>0.15530470413369221</v>
      </c>
      <c r="S80" s="6">
        <v>0.84469529586630776</v>
      </c>
      <c r="T80" s="6">
        <v>1.7049507775716934</v>
      </c>
      <c r="U80" s="6">
        <v>1.4401639014984131</v>
      </c>
    </row>
    <row r="81" spans="1:21" x14ac:dyDescent="0.3">
      <c r="A81">
        <v>80</v>
      </c>
      <c r="B81">
        <v>2683</v>
      </c>
      <c r="C81">
        <v>2683</v>
      </c>
      <c r="D81" s="2" t="s">
        <v>222</v>
      </c>
      <c r="H81" s="2">
        <v>0.68</v>
      </c>
      <c r="I81" s="6">
        <v>48.42</v>
      </c>
      <c r="J81" s="2" t="s">
        <v>214</v>
      </c>
      <c r="K81" s="2" t="s">
        <v>223</v>
      </c>
      <c r="L81" s="2" t="s">
        <v>224</v>
      </c>
      <c r="M81" s="2" t="s">
        <v>224</v>
      </c>
      <c r="N81" s="2">
        <v>13</v>
      </c>
      <c r="O81" s="2" t="s">
        <v>216</v>
      </c>
      <c r="P81" s="2" t="s">
        <v>281</v>
      </c>
      <c r="Q81" s="6">
        <v>0</v>
      </c>
      <c r="R81" s="6">
        <v>8.3201949261860378E-2</v>
      </c>
      <c r="S81" s="6">
        <v>0.91679805073813969</v>
      </c>
      <c r="T81" s="6">
        <v>2.239505979832721</v>
      </c>
      <c r="U81" s="6">
        <v>2.053174716927046</v>
      </c>
    </row>
    <row r="82" spans="1:21" x14ac:dyDescent="0.3">
      <c r="A82">
        <v>81</v>
      </c>
      <c r="B82">
        <v>2684</v>
      </c>
      <c r="C82">
        <v>2684</v>
      </c>
      <c r="D82" s="2" t="s">
        <v>222</v>
      </c>
      <c r="H82" s="2">
        <v>1.4</v>
      </c>
      <c r="I82" s="6">
        <v>47.7</v>
      </c>
      <c r="J82" s="2" t="s">
        <v>214</v>
      </c>
      <c r="K82" s="2" t="s">
        <v>223</v>
      </c>
      <c r="L82" s="2" t="s">
        <v>89</v>
      </c>
      <c r="M82" s="2" t="s">
        <v>225</v>
      </c>
      <c r="N82" s="2">
        <v>12</v>
      </c>
      <c r="O82" s="2" t="s">
        <v>216</v>
      </c>
      <c r="P82" s="2" t="s">
        <v>281</v>
      </c>
      <c r="Q82" s="6">
        <v>1.5725820266550936E-2</v>
      </c>
      <c r="R82" s="6">
        <v>4.2038303849799563E-2</v>
      </c>
      <c r="S82" s="6">
        <v>0.95796169615020044</v>
      </c>
      <c r="T82" s="6">
        <v>0.22770081781550269</v>
      </c>
      <c r="U82" s="6">
        <v>0.21812866164932673</v>
      </c>
    </row>
    <row r="83" spans="1:21" x14ac:dyDescent="0.3">
      <c r="A83">
        <v>82</v>
      </c>
      <c r="B83">
        <v>2685</v>
      </c>
      <c r="C83">
        <v>2685</v>
      </c>
      <c r="D83" s="2" t="s">
        <v>222</v>
      </c>
      <c r="H83" s="2">
        <v>1.28</v>
      </c>
      <c r="I83" s="6">
        <v>47.82</v>
      </c>
      <c r="J83" s="2" t="s">
        <v>214</v>
      </c>
      <c r="K83" s="2" t="s">
        <v>223</v>
      </c>
      <c r="L83" s="2" t="s">
        <v>224</v>
      </c>
      <c r="M83" s="2" t="s">
        <v>224</v>
      </c>
      <c r="N83" s="2">
        <v>13</v>
      </c>
      <c r="O83" s="2" t="s">
        <v>216</v>
      </c>
      <c r="P83" s="2" t="s">
        <v>281</v>
      </c>
      <c r="Q83" s="6">
        <v>4.175939739294187E-2</v>
      </c>
      <c r="R83" s="6">
        <v>4.0145271344371347E-2</v>
      </c>
      <c r="S83" s="6">
        <v>0.95985472865562871</v>
      </c>
      <c r="T83" s="6">
        <v>0.32486145614370338</v>
      </c>
      <c r="U83" s="6">
        <v>0.31181980483748684</v>
      </c>
    </row>
    <row r="84" spans="1:21" x14ac:dyDescent="0.3">
      <c r="A84">
        <v>83</v>
      </c>
      <c r="B84">
        <v>2686</v>
      </c>
      <c r="C84">
        <v>2686</v>
      </c>
      <c r="D84" s="2" t="s">
        <v>222</v>
      </c>
      <c r="H84" s="2">
        <v>2.1800000000000002</v>
      </c>
      <c r="I84" s="6">
        <v>46.92</v>
      </c>
      <c r="J84" s="2" t="s">
        <v>214</v>
      </c>
      <c r="K84" s="2" t="s">
        <v>223</v>
      </c>
      <c r="L84" s="2" t="s">
        <v>89</v>
      </c>
      <c r="M84" s="2" t="s">
        <v>225</v>
      </c>
      <c r="N84" s="2">
        <v>12</v>
      </c>
      <c r="O84" s="2" t="s">
        <v>216</v>
      </c>
      <c r="P84" s="2" t="s">
        <v>281</v>
      </c>
      <c r="Q84" s="6">
        <v>0</v>
      </c>
      <c r="R84" s="6">
        <v>9.959963356292198E-2</v>
      </c>
      <c r="S84" s="6">
        <v>0.9004003664370781</v>
      </c>
      <c r="T84" s="6">
        <v>2.1102213848327835</v>
      </c>
      <c r="U84" s="6">
        <v>1.9000441081667967</v>
      </c>
    </row>
    <row r="85" spans="1:21" x14ac:dyDescent="0.3">
      <c r="A85">
        <v>84</v>
      </c>
      <c r="B85">
        <v>2688</v>
      </c>
      <c r="C85">
        <v>2688</v>
      </c>
      <c r="D85" s="2" t="s">
        <v>222</v>
      </c>
      <c r="H85" s="2">
        <v>3.56</v>
      </c>
      <c r="I85" s="6">
        <v>45.54</v>
      </c>
      <c r="J85" s="2" t="s">
        <v>214</v>
      </c>
      <c r="K85" s="2" t="s">
        <v>223</v>
      </c>
      <c r="L85" s="2" t="s">
        <v>89</v>
      </c>
      <c r="M85" s="2" t="s">
        <v>225</v>
      </c>
      <c r="N85" s="2">
        <v>12</v>
      </c>
      <c r="O85" s="2" t="s">
        <v>216</v>
      </c>
      <c r="P85" s="2" t="s">
        <v>281</v>
      </c>
      <c r="Q85" s="6">
        <v>0</v>
      </c>
      <c r="R85" s="6">
        <v>0.10191028064920077</v>
      </c>
      <c r="S85" s="6">
        <v>0.89808971935079929</v>
      </c>
      <c r="T85" s="6">
        <v>0.23238964909162987</v>
      </c>
      <c r="U85" s="6">
        <v>0.20870675473273259</v>
      </c>
    </row>
    <row r="86" spans="1:21" x14ac:dyDescent="0.3">
      <c r="A86">
        <v>85</v>
      </c>
      <c r="B86">
        <v>2689</v>
      </c>
      <c r="C86">
        <v>2689</v>
      </c>
      <c r="D86" s="2" t="s">
        <v>222</v>
      </c>
      <c r="H86" s="2">
        <v>3.85</v>
      </c>
      <c r="I86" s="6">
        <v>45.25</v>
      </c>
      <c r="J86" s="2" t="s">
        <v>214</v>
      </c>
      <c r="K86" s="2" t="s">
        <v>223</v>
      </c>
      <c r="L86" s="2" t="s">
        <v>89</v>
      </c>
      <c r="M86" s="2" t="s">
        <v>225</v>
      </c>
      <c r="N86" s="2">
        <v>12</v>
      </c>
      <c r="O86" s="2" t="s">
        <v>216</v>
      </c>
      <c r="P86" s="2" t="s">
        <v>281</v>
      </c>
      <c r="Q86" s="6">
        <v>2.5428265524625269E-3</v>
      </c>
      <c r="R86" s="6">
        <v>0.12577325719724006</v>
      </c>
      <c r="S86" s="6">
        <v>0.87422674280276003</v>
      </c>
      <c r="T86" s="6">
        <v>0.14798435108011565</v>
      </c>
      <c r="U86" s="6">
        <v>0.1293718772305496</v>
      </c>
    </row>
    <row r="87" spans="1:21" x14ac:dyDescent="0.3">
      <c r="A87">
        <v>86</v>
      </c>
      <c r="B87">
        <v>2691</v>
      </c>
      <c r="C87">
        <v>2691</v>
      </c>
      <c r="D87" s="2" t="s">
        <v>222</v>
      </c>
      <c r="H87" s="2">
        <v>5.21</v>
      </c>
      <c r="I87" s="6">
        <v>43.89</v>
      </c>
      <c r="J87" s="2" t="s">
        <v>214</v>
      </c>
      <c r="K87" s="2" t="s">
        <v>223</v>
      </c>
      <c r="L87" s="2" t="s">
        <v>89</v>
      </c>
      <c r="M87" s="2" t="s">
        <v>225</v>
      </c>
      <c r="N87" s="2">
        <v>12</v>
      </c>
      <c r="O87" s="2" t="s">
        <v>216</v>
      </c>
      <c r="P87" s="2" t="s">
        <v>281</v>
      </c>
      <c r="Q87" s="6">
        <v>0</v>
      </c>
      <c r="R87" s="6">
        <v>9.8385375192721475E-2</v>
      </c>
      <c r="S87" s="6">
        <v>0.9016146248072785</v>
      </c>
      <c r="T87" s="6">
        <v>9.9594107035478052E-2</v>
      </c>
      <c r="U87" s="6">
        <v>8.9795503447808483E-2</v>
      </c>
    </row>
    <row r="88" spans="1:21" x14ac:dyDescent="0.3">
      <c r="A88">
        <v>87</v>
      </c>
      <c r="B88">
        <v>2692</v>
      </c>
      <c r="C88">
        <v>2692</v>
      </c>
      <c r="D88" s="2" t="s">
        <v>226</v>
      </c>
      <c r="H88" s="2">
        <v>0.47</v>
      </c>
      <c r="I88" s="6">
        <v>46.03</v>
      </c>
      <c r="J88" s="2" t="s">
        <v>214</v>
      </c>
      <c r="K88" s="2" t="s">
        <v>223</v>
      </c>
      <c r="L88" s="2" t="s">
        <v>224</v>
      </c>
      <c r="M88" s="2" t="s">
        <v>224</v>
      </c>
      <c r="N88" s="2">
        <v>13</v>
      </c>
      <c r="O88" s="2" t="s">
        <v>216</v>
      </c>
      <c r="P88" s="2" t="s">
        <v>281</v>
      </c>
      <c r="Q88" s="6">
        <v>3.2804864806167872E-2</v>
      </c>
      <c r="R88" s="6">
        <v>3.7289607992181555E-2</v>
      </c>
      <c r="S88" s="6">
        <v>0.96271039200781849</v>
      </c>
      <c r="T88" s="6">
        <v>0.27183721349936829</v>
      </c>
      <c r="U88" s="6">
        <v>0.26170051037028991</v>
      </c>
    </row>
    <row r="89" spans="1:21" x14ac:dyDescent="0.3">
      <c r="A89">
        <v>88</v>
      </c>
      <c r="B89">
        <v>2693</v>
      </c>
      <c r="C89">
        <v>2693</v>
      </c>
      <c r="D89" s="2" t="s">
        <v>227</v>
      </c>
      <c r="H89" s="2">
        <v>2.73</v>
      </c>
      <c r="I89" s="6">
        <v>47.47</v>
      </c>
      <c r="J89" s="2" t="s">
        <v>214</v>
      </c>
      <c r="K89" s="2" t="s">
        <v>223</v>
      </c>
      <c r="L89" s="2" t="s">
        <v>224</v>
      </c>
      <c r="M89" s="2" t="s">
        <v>224</v>
      </c>
      <c r="N89" s="2">
        <v>13</v>
      </c>
      <c r="O89" s="2" t="s">
        <v>216</v>
      </c>
      <c r="P89" s="2" t="s">
        <v>281</v>
      </c>
      <c r="Q89" s="6">
        <v>2.2427899042865721E-3</v>
      </c>
      <c r="R89" s="6">
        <v>5.0336418485642985E-2</v>
      </c>
      <c r="S89" s="6">
        <v>0.94966358151435704</v>
      </c>
      <c r="T89" s="6">
        <v>2.0972275350508092</v>
      </c>
      <c r="U89" s="6">
        <v>1.9916606121868783</v>
      </c>
    </row>
    <row r="90" spans="1:21" x14ac:dyDescent="0.3">
      <c r="A90">
        <v>89</v>
      </c>
      <c r="B90">
        <v>2694</v>
      </c>
      <c r="C90">
        <v>2694</v>
      </c>
      <c r="D90" s="2" t="s">
        <v>227</v>
      </c>
      <c r="H90" s="2">
        <v>2.33</v>
      </c>
      <c r="I90" s="6">
        <v>47.87</v>
      </c>
      <c r="J90" s="2" t="s">
        <v>214</v>
      </c>
      <c r="K90" s="2" t="s">
        <v>223</v>
      </c>
      <c r="L90" s="2" t="s">
        <v>224</v>
      </c>
      <c r="M90" s="2" t="s">
        <v>224</v>
      </c>
      <c r="N90" s="2">
        <v>13</v>
      </c>
      <c r="O90" s="2" t="s">
        <v>216</v>
      </c>
      <c r="P90" s="2" t="s">
        <v>281</v>
      </c>
      <c r="Q90" s="6">
        <v>1.2022458976556204E-3</v>
      </c>
      <c r="R90" s="6">
        <v>7.8171563047565437E-2</v>
      </c>
      <c r="S90" s="6">
        <v>0.92182843695243466</v>
      </c>
      <c r="T90" s="6">
        <v>2.9233437391605963</v>
      </c>
      <c r="U90" s="6">
        <v>2.6948213897450985</v>
      </c>
    </row>
    <row r="91" spans="1:21" x14ac:dyDescent="0.3">
      <c r="A91">
        <v>90</v>
      </c>
      <c r="B91">
        <v>2730</v>
      </c>
      <c r="C91">
        <v>2730</v>
      </c>
      <c r="D91" s="2" t="s">
        <v>228</v>
      </c>
      <c r="H91" s="2">
        <v>0.67</v>
      </c>
      <c r="I91" s="6">
        <v>23.029999999999998</v>
      </c>
      <c r="J91" s="2" t="s">
        <v>214</v>
      </c>
      <c r="K91" s="2" t="s">
        <v>229</v>
      </c>
      <c r="L91" s="2" t="s">
        <v>230</v>
      </c>
      <c r="M91" s="2" t="s">
        <v>229</v>
      </c>
      <c r="N91" s="2">
        <v>30</v>
      </c>
      <c r="O91" s="2" t="s">
        <v>231</v>
      </c>
      <c r="P91" s="2" t="s">
        <v>281</v>
      </c>
      <c r="Q91" s="6">
        <v>0</v>
      </c>
      <c r="R91" s="6">
        <v>1.8386423917801872E-2</v>
      </c>
      <c r="S91" s="6">
        <v>0.98161357608219812</v>
      </c>
      <c r="T91" s="6">
        <v>6.2055667777223968</v>
      </c>
      <c r="U91" s="6">
        <v>6.0914685962969655</v>
      </c>
    </row>
    <row r="92" spans="1:21" x14ac:dyDescent="0.3">
      <c r="A92">
        <v>91</v>
      </c>
      <c r="B92">
        <v>2731</v>
      </c>
      <c r="C92">
        <v>2731</v>
      </c>
      <c r="D92" s="2" t="s">
        <v>228</v>
      </c>
      <c r="H92" s="2">
        <v>0.39</v>
      </c>
      <c r="I92" s="6">
        <v>23.31</v>
      </c>
      <c r="J92" s="2" t="s">
        <v>214</v>
      </c>
      <c r="K92" s="2" t="s">
        <v>229</v>
      </c>
      <c r="L92" s="2" t="s">
        <v>79</v>
      </c>
      <c r="M92" s="2" t="s">
        <v>232</v>
      </c>
      <c r="N92" s="2">
        <v>32</v>
      </c>
      <c r="O92" s="2" t="s">
        <v>233</v>
      </c>
      <c r="P92" s="2" t="s">
        <v>281</v>
      </c>
      <c r="Q92" s="6">
        <v>0.25068953111883918</v>
      </c>
      <c r="R92" s="6">
        <v>0.11031498580964945</v>
      </c>
      <c r="S92" s="6">
        <v>0.88968501419035062</v>
      </c>
      <c r="T92" s="6">
        <v>0.68741645980523192</v>
      </c>
      <c r="U92" s="6">
        <v>0.61158412279649832</v>
      </c>
    </row>
    <row r="93" spans="1:21" x14ac:dyDescent="0.3">
      <c r="A93">
        <v>92</v>
      </c>
      <c r="B93">
        <v>2732</v>
      </c>
      <c r="C93">
        <v>2732</v>
      </c>
      <c r="D93" s="2" t="s">
        <v>228</v>
      </c>
      <c r="H93" s="2">
        <v>0.19</v>
      </c>
      <c r="I93" s="6">
        <v>23.509999999999998</v>
      </c>
      <c r="J93" s="2" t="s">
        <v>214</v>
      </c>
      <c r="K93" s="2" t="s">
        <v>229</v>
      </c>
      <c r="L93" s="2" t="s">
        <v>79</v>
      </c>
      <c r="M93" s="2" t="s">
        <v>234</v>
      </c>
      <c r="N93" s="2">
        <v>32</v>
      </c>
      <c r="O93" s="2" t="s">
        <v>233</v>
      </c>
      <c r="P93" s="2" t="s">
        <v>281</v>
      </c>
      <c r="Q93" s="6">
        <v>6.1816819464033841E-3</v>
      </c>
      <c r="R93" s="6">
        <v>0.19024374118476725</v>
      </c>
      <c r="S93" s="6">
        <v>0.80975625881523272</v>
      </c>
      <c r="T93" s="6">
        <v>2.1881421203750322</v>
      </c>
      <c r="U93" s="6">
        <v>1.7718617771509166</v>
      </c>
    </row>
    <row r="94" spans="1:21" x14ac:dyDescent="0.3">
      <c r="A94">
        <v>93</v>
      </c>
      <c r="B94">
        <v>2733</v>
      </c>
      <c r="C94">
        <v>2733</v>
      </c>
      <c r="D94" s="2" t="s">
        <v>235</v>
      </c>
      <c r="H94" s="2">
        <v>2.68</v>
      </c>
      <c r="I94" s="6">
        <v>23.02</v>
      </c>
      <c r="J94" s="2" t="s">
        <v>214</v>
      </c>
      <c r="K94" s="2" t="s">
        <v>229</v>
      </c>
      <c r="L94" s="2" t="s">
        <v>230</v>
      </c>
      <c r="M94" s="2" t="s">
        <v>229</v>
      </c>
      <c r="N94" s="2">
        <v>30</v>
      </c>
      <c r="O94" s="2" t="s">
        <v>231</v>
      </c>
      <c r="P94" s="2" t="s">
        <v>281</v>
      </c>
      <c r="Q94" s="6">
        <v>0</v>
      </c>
      <c r="R94" s="6">
        <v>3.1557780695994748E-2</v>
      </c>
      <c r="S94" s="6">
        <v>0.9684422193040052</v>
      </c>
      <c r="T94" s="6">
        <v>4.7586762150938604</v>
      </c>
      <c r="U94" s="6">
        <v>4.6085029546946821</v>
      </c>
    </row>
    <row r="95" spans="1:21" x14ac:dyDescent="0.3">
      <c r="A95">
        <v>94</v>
      </c>
      <c r="B95">
        <v>2734</v>
      </c>
      <c r="C95">
        <v>2734</v>
      </c>
      <c r="D95" s="2" t="s">
        <v>235</v>
      </c>
      <c r="H95" s="2">
        <v>1.94</v>
      </c>
      <c r="I95" s="6">
        <v>23.759999999999998</v>
      </c>
      <c r="J95" s="2" t="s">
        <v>214</v>
      </c>
      <c r="K95" s="2" t="s">
        <v>229</v>
      </c>
      <c r="L95" s="2" t="s">
        <v>79</v>
      </c>
      <c r="M95" s="2" t="s">
        <v>234</v>
      </c>
      <c r="N95" s="2">
        <v>32</v>
      </c>
      <c r="O95" s="2" t="s">
        <v>233</v>
      </c>
      <c r="P95" s="2" t="s">
        <v>281</v>
      </c>
      <c r="Q95" s="6">
        <v>8.3311708709487978E-4</v>
      </c>
      <c r="R95" s="6">
        <v>5.9547385241535668E-2</v>
      </c>
      <c r="S95" s="6">
        <v>0.94045261475846431</v>
      </c>
      <c r="T95" s="6">
        <v>2.8870590627223747</v>
      </c>
      <c r="U95" s="6">
        <v>2.7151422444993787</v>
      </c>
    </row>
    <row r="96" spans="1:21" x14ac:dyDescent="0.3">
      <c r="A96">
        <v>95</v>
      </c>
      <c r="B96">
        <v>2735</v>
      </c>
      <c r="C96">
        <v>2735</v>
      </c>
      <c r="D96" s="2" t="s">
        <v>235</v>
      </c>
      <c r="H96" s="2">
        <v>1.45</v>
      </c>
      <c r="I96" s="6">
        <v>24.25</v>
      </c>
      <c r="J96" s="2" t="s">
        <v>214</v>
      </c>
      <c r="K96" s="2" t="s">
        <v>229</v>
      </c>
      <c r="L96" s="2" t="s">
        <v>79</v>
      </c>
      <c r="M96" s="2" t="s">
        <v>234</v>
      </c>
      <c r="N96" s="2">
        <v>32</v>
      </c>
      <c r="O96" s="2" t="s">
        <v>233</v>
      </c>
      <c r="P96" s="2" t="s">
        <v>281</v>
      </c>
      <c r="Q96" s="6">
        <v>0</v>
      </c>
      <c r="R96" s="6">
        <v>4.5288637018538087E-2</v>
      </c>
      <c r="S96" s="6">
        <v>0.95471136298146198</v>
      </c>
      <c r="T96" s="6">
        <v>2.5529453191810454</v>
      </c>
      <c r="U96" s="6">
        <v>2.4373259052924792</v>
      </c>
    </row>
    <row r="97" spans="1:21" x14ac:dyDescent="0.3">
      <c r="A97">
        <v>96</v>
      </c>
      <c r="B97">
        <v>2736</v>
      </c>
      <c r="C97">
        <v>2736</v>
      </c>
      <c r="D97" s="2" t="s">
        <v>235</v>
      </c>
      <c r="H97" s="2">
        <v>0.3</v>
      </c>
      <c r="I97" s="6">
        <v>25.4</v>
      </c>
      <c r="J97" s="2" t="s">
        <v>214</v>
      </c>
      <c r="K97" s="2" t="s">
        <v>229</v>
      </c>
      <c r="L97" s="2" t="s">
        <v>79</v>
      </c>
      <c r="M97" s="2" t="s">
        <v>234</v>
      </c>
      <c r="N97" s="2">
        <v>32</v>
      </c>
      <c r="O97" s="2" t="s">
        <v>233</v>
      </c>
      <c r="P97" s="2" t="s">
        <v>281</v>
      </c>
      <c r="Q97" s="6">
        <v>0</v>
      </c>
      <c r="R97" s="6">
        <v>1.1551133959821028E-2</v>
      </c>
      <c r="S97" s="6">
        <v>0.98844886604017901</v>
      </c>
      <c r="T97" s="6">
        <v>2.8534370946822311E-2</v>
      </c>
      <c r="U97" s="6">
        <v>2.8204766605556344E-2</v>
      </c>
    </row>
    <row r="98" spans="1:21" x14ac:dyDescent="0.3">
      <c r="A98">
        <v>97</v>
      </c>
      <c r="B98">
        <v>2737</v>
      </c>
      <c r="C98">
        <v>2737</v>
      </c>
      <c r="D98" s="2" t="s">
        <v>236</v>
      </c>
      <c r="H98" s="2">
        <v>3.18</v>
      </c>
      <c r="I98" s="6">
        <v>25.57</v>
      </c>
      <c r="J98" s="2" t="s">
        <v>214</v>
      </c>
      <c r="K98" s="2" t="s">
        <v>229</v>
      </c>
      <c r="L98" s="2" t="s">
        <v>79</v>
      </c>
      <c r="M98" s="2" t="s">
        <v>234</v>
      </c>
      <c r="N98" s="2">
        <v>32</v>
      </c>
      <c r="O98" s="2" t="s">
        <v>233</v>
      </c>
      <c r="P98" s="2" t="s">
        <v>281</v>
      </c>
      <c r="Q98" s="6">
        <v>1.6297344417212018E-3</v>
      </c>
      <c r="R98" s="6">
        <v>3.5639386512368296E-2</v>
      </c>
      <c r="S98" s="6">
        <v>0.96436061348763169</v>
      </c>
      <c r="T98" s="6">
        <v>2.8493574207747634</v>
      </c>
      <c r="U98" s="6">
        <v>2.7478080703438867</v>
      </c>
    </row>
    <row r="99" spans="1:21" x14ac:dyDescent="0.3">
      <c r="A99">
        <v>98</v>
      </c>
      <c r="B99">
        <v>2738</v>
      </c>
      <c r="C99">
        <v>2738</v>
      </c>
      <c r="D99" s="2" t="s">
        <v>236</v>
      </c>
      <c r="H99" s="2">
        <v>2.69</v>
      </c>
      <c r="I99" s="6">
        <v>26.06</v>
      </c>
      <c r="J99" s="2" t="s">
        <v>214</v>
      </c>
      <c r="K99" s="2" t="s">
        <v>229</v>
      </c>
      <c r="L99" s="2" t="s">
        <v>79</v>
      </c>
      <c r="M99" s="2" t="s">
        <v>234</v>
      </c>
      <c r="N99" s="2">
        <v>32</v>
      </c>
      <c r="O99" s="2" t="s">
        <v>233</v>
      </c>
      <c r="P99" s="2" t="s">
        <v>281</v>
      </c>
      <c r="Q99" s="6">
        <v>0</v>
      </c>
      <c r="R99" s="6">
        <v>7.8299070091675554E-2</v>
      </c>
      <c r="S99" s="6">
        <v>0.92170092990832442</v>
      </c>
      <c r="T99" s="6">
        <v>4.9046749243678294</v>
      </c>
      <c r="U99" s="6">
        <v>4.5206434386878689</v>
      </c>
    </row>
    <row r="100" spans="1:21" x14ac:dyDescent="0.3">
      <c r="A100">
        <v>99</v>
      </c>
      <c r="B100">
        <v>2739</v>
      </c>
      <c r="C100">
        <v>2739</v>
      </c>
      <c r="D100" s="2" t="s">
        <v>236</v>
      </c>
      <c r="H100" s="2">
        <v>2.41</v>
      </c>
      <c r="I100" s="6">
        <v>26.34</v>
      </c>
      <c r="J100" s="2" t="s">
        <v>214</v>
      </c>
      <c r="K100" s="2" t="s">
        <v>229</v>
      </c>
      <c r="L100" s="2" t="s">
        <v>79</v>
      </c>
      <c r="M100" s="2" t="s">
        <v>234</v>
      </c>
      <c r="N100" s="2">
        <v>32</v>
      </c>
      <c r="O100" s="2" t="s">
        <v>233</v>
      </c>
      <c r="P100" s="2" t="s">
        <v>281</v>
      </c>
      <c r="Q100" s="6">
        <v>4.0923666059193987E-2</v>
      </c>
      <c r="R100" s="6">
        <v>0.17070751343744953</v>
      </c>
      <c r="S100" s="6">
        <v>0.82929248656255061</v>
      </c>
      <c r="T100" s="6">
        <v>3.1461236752065429</v>
      </c>
      <c r="U100" s="6">
        <v>2.6090567256453445</v>
      </c>
    </row>
    <row r="101" spans="1:21" x14ac:dyDescent="0.3">
      <c r="A101">
        <v>100</v>
      </c>
      <c r="B101">
        <v>2740</v>
      </c>
      <c r="C101">
        <v>2740</v>
      </c>
      <c r="D101" s="2" t="s">
        <v>236</v>
      </c>
      <c r="H101" s="2">
        <v>0.93</v>
      </c>
      <c r="I101" s="6">
        <v>27.82</v>
      </c>
      <c r="J101" s="2" t="s">
        <v>214</v>
      </c>
      <c r="K101" s="2" t="s">
        <v>229</v>
      </c>
      <c r="L101" s="2" t="s">
        <v>79</v>
      </c>
      <c r="M101" s="2" t="s">
        <v>234</v>
      </c>
      <c r="N101" s="2">
        <v>32</v>
      </c>
      <c r="O101" s="2" t="s">
        <v>233</v>
      </c>
      <c r="P101" s="2" t="s">
        <v>281</v>
      </c>
      <c r="Q101" s="6">
        <v>1.6147428586074765E-3</v>
      </c>
      <c r="R101" s="6">
        <v>0.10339480462892953</v>
      </c>
      <c r="S101" s="6">
        <v>0.89660519537107042</v>
      </c>
      <c r="T101" s="6">
        <v>6.7835856095364706</v>
      </c>
      <c r="U101" s="6">
        <v>6.0821981007548294</v>
      </c>
    </row>
    <row r="102" spans="1:21" x14ac:dyDescent="0.3">
      <c r="A102">
        <v>101</v>
      </c>
      <c r="B102">
        <v>2741</v>
      </c>
      <c r="C102">
        <v>2741</v>
      </c>
      <c r="D102" s="2" t="s">
        <v>236</v>
      </c>
      <c r="H102" s="2">
        <v>3.01</v>
      </c>
      <c r="I102" s="6">
        <v>25.740000000000002</v>
      </c>
      <c r="J102" s="2" t="s">
        <v>214</v>
      </c>
      <c r="K102" s="2" t="s">
        <v>229</v>
      </c>
      <c r="L102" s="2" t="s">
        <v>79</v>
      </c>
      <c r="M102" s="2" t="s">
        <v>234</v>
      </c>
      <c r="N102" s="2">
        <v>32</v>
      </c>
      <c r="O102" s="2" t="s">
        <v>233</v>
      </c>
      <c r="P102" s="2" t="s">
        <v>281</v>
      </c>
      <c r="Q102" s="6">
        <v>5.2460437892911341E-2</v>
      </c>
      <c r="R102" s="6">
        <v>4.636895729460222E-2</v>
      </c>
      <c r="S102" s="6">
        <v>0.95363104270539789</v>
      </c>
      <c r="T102" s="6">
        <v>2.7698847491532357</v>
      </c>
      <c r="U102" s="6">
        <v>2.6414480815087797</v>
      </c>
    </row>
    <row r="103" spans="1:21" x14ac:dyDescent="0.3">
      <c r="A103">
        <v>102</v>
      </c>
      <c r="B103">
        <v>2660</v>
      </c>
      <c r="C103">
        <v>2660</v>
      </c>
      <c r="D103" s="2" t="s">
        <v>237</v>
      </c>
      <c r="H103" s="2">
        <v>2.2200000000000002</v>
      </c>
      <c r="I103" s="6">
        <v>58.72</v>
      </c>
      <c r="J103" s="2" t="s">
        <v>214</v>
      </c>
      <c r="K103" s="2" t="s">
        <v>141</v>
      </c>
      <c r="L103" s="2" t="s">
        <v>136</v>
      </c>
      <c r="M103" s="2" t="s">
        <v>141</v>
      </c>
      <c r="N103" s="2">
        <v>18</v>
      </c>
      <c r="O103" s="2" t="s">
        <v>238</v>
      </c>
      <c r="P103" s="2" t="s">
        <v>281</v>
      </c>
      <c r="Q103" s="6">
        <v>0</v>
      </c>
      <c r="R103" s="6">
        <v>3.8520534674247753E-3</v>
      </c>
      <c r="S103" s="6">
        <v>0.99614794653257521</v>
      </c>
      <c r="T103" s="6">
        <v>1.5050999733713081E-2</v>
      </c>
      <c r="U103" s="6">
        <v>1.4993022478000622E-2</v>
      </c>
    </row>
    <row r="104" spans="1:21" x14ac:dyDescent="0.3">
      <c r="A104">
        <v>103</v>
      </c>
      <c r="B104">
        <v>2661</v>
      </c>
      <c r="C104">
        <v>2661</v>
      </c>
      <c r="D104" s="2" t="s">
        <v>237</v>
      </c>
      <c r="H104" s="2">
        <v>2.61</v>
      </c>
      <c r="I104" s="6">
        <v>58.33</v>
      </c>
      <c r="J104" s="2" t="s">
        <v>214</v>
      </c>
      <c r="K104" s="2" t="s">
        <v>141</v>
      </c>
      <c r="L104" s="2" t="s">
        <v>136</v>
      </c>
      <c r="M104" s="2" t="s">
        <v>141</v>
      </c>
      <c r="N104" s="2">
        <v>18</v>
      </c>
      <c r="O104" s="2" t="s">
        <v>238</v>
      </c>
      <c r="P104" s="2" t="s">
        <v>281</v>
      </c>
      <c r="Q104" s="6">
        <v>0</v>
      </c>
      <c r="R104" s="6">
        <v>2.1637007090590799E-2</v>
      </c>
      <c r="S104" s="6">
        <v>0.9783629929094092</v>
      </c>
      <c r="T104" s="6">
        <v>0</v>
      </c>
      <c r="U104" s="6">
        <v>0</v>
      </c>
    </row>
    <row r="105" spans="1:21" x14ac:dyDescent="0.3">
      <c r="A105">
        <v>104</v>
      </c>
      <c r="B105">
        <v>2662</v>
      </c>
      <c r="C105">
        <v>2662</v>
      </c>
      <c r="D105" s="2" t="s">
        <v>237</v>
      </c>
      <c r="H105" s="2">
        <v>3.07</v>
      </c>
      <c r="I105" s="6">
        <v>57.87</v>
      </c>
      <c r="J105" s="2" t="s">
        <v>214</v>
      </c>
      <c r="K105" s="2" t="s">
        <v>141</v>
      </c>
      <c r="L105" s="2" t="s">
        <v>136</v>
      </c>
      <c r="M105" s="2" t="s">
        <v>141</v>
      </c>
      <c r="N105" s="2">
        <v>18</v>
      </c>
      <c r="O105" s="2" t="s">
        <v>238</v>
      </c>
      <c r="P105" s="2" t="s">
        <v>281</v>
      </c>
      <c r="Q105" s="6">
        <v>0</v>
      </c>
      <c r="R105" s="6">
        <v>1.1494575121253751E-3</v>
      </c>
      <c r="S105" s="6">
        <v>0.99885054248787464</v>
      </c>
      <c r="T105" s="6">
        <v>0</v>
      </c>
      <c r="U105" s="6">
        <v>0</v>
      </c>
    </row>
    <row r="106" spans="1:21" x14ac:dyDescent="0.3">
      <c r="A106">
        <v>105</v>
      </c>
      <c r="B106">
        <v>2663</v>
      </c>
      <c r="C106">
        <v>2663</v>
      </c>
      <c r="D106" s="2" t="s">
        <v>237</v>
      </c>
      <c r="H106" s="2">
        <v>3.35</v>
      </c>
      <c r="I106" s="6">
        <v>57.589999999999996</v>
      </c>
      <c r="J106" s="2" t="s">
        <v>214</v>
      </c>
      <c r="K106" s="2" t="s">
        <v>141</v>
      </c>
      <c r="L106" s="2" t="s">
        <v>136</v>
      </c>
      <c r="M106" s="2" t="s">
        <v>141</v>
      </c>
      <c r="N106" s="2">
        <v>18</v>
      </c>
      <c r="O106" s="2" t="s">
        <v>238</v>
      </c>
      <c r="P106" s="2" t="s">
        <v>281</v>
      </c>
      <c r="Q106" s="6">
        <v>2.6613722603520847E-2</v>
      </c>
      <c r="R106" s="6">
        <v>0.25436995873680718</v>
      </c>
      <c r="S106" s="6">
        <v>0.74563004126319288</v>
      </c>
      <c r="T106" s="6">
        <v>1.6685437784173862E-2</v>
      </c>
      <c r="U106" s="6">
        <v>1.2441163663507995E-2</v>
      </c>
    </row>
    <row r="107" spans="1:21" x14ac:dyDescent="0.3">
      <c r="A107">
        <v>106</v>
      </c>
      <c r="B107">
        <v>2664</v>
      </c>
      <c r="C107">
        <v>2664</v>
      </c>
      <c r="D107" s="2" t="s">
        <v>237</v>
      </c>
      <c r="H107" s="2">
        <v>3.61</v>
      </c>
      <c r="I107" s="6">
        <v>57.33</v>
      </c>
      <c r="J107" s="2" t="s">
        <v>214</v>
      </c>
      <c r="K107" s="2" t="s">
        <v>141</v>
      </c>
      <c r="L107" s="2" t="s">
        <v>130</v>
      </c>
      <c r="M107" s="2" t="s">
        <v>239</v>
      </c>
      <c r="N107" s="2">
        <v>15</v>
      </c>
      <c r="O107" s="2" t="s">
        <v>238</v>
      </c>
      <c r="P107" s="2" t="s">
        <v>281</v>
      </c>
      <c r="Q107" s="6">
        <v>0</v>
      </c>
      <c r="R107" s="6">
        <v>6.2205990206464321E-2</v>
      </c>
      <c r="S107" s="6">
        <v>0.93779400979353578</v>
      </c>
      <c r="T107" s="6">
        <v>0.66039971561734734</v>
      </c>
      <c r="U107" s="6">
        <v>0.61931889737530288</v>
      </c>
    </row>
    <row r="108" spans="1:21" x14ac:dyDescent="0.3">
      <c r="A108">
        <v>107</v>
      </c>
      <c r="B108">
        <v>2665</v>
      </c>
      <c r="C108">
        <v>2665</v>
      </c>
      <c r="D108" s="2" t="s">
        <v>237</v>
      </c>
      <c r="H108" s="2">
        <v>3.7</v>
      </c>
      <c r="I108" s="6">
        <v>57.239999999999995</v>
      </c>
      <c r="J108" s="2" t="s">
        <v>214</v>
      </c>
      <c r="K108" s="2" t="s">
        <v>141</v>
      </c>
      <c r="L108" s="2" t="s">
        <v>130</v>
      </c>
      <c r="M108" s="2" t="s">
        <v>239</v>
      </c>
      <c r="N108" s="2">
        <v>15</v>
      </c>
      <c r="O108" s="2" t="s">
        <v>238</v>
      </c>
      <c r="P108" s="2" t="s">
        <v>281</v>
      </c>
      <c r="Q108" s="6">
        <v>0</v>
      </c>
      <c r="R108" s="6">
        <v>4.4838084694159973E-2</v>
      </c>
      <c r="S108" s="6">
        <v>0.95516191530584016</v>
      </c>
      <c r="T108" s="6">
        <v>0.89635854341736687</v>
      </c>
      <c r="U108" s="6">
        <v>0.85616754313128518</v>
      </c>
    </row>
    <row r="109" spans="1:21" x14ac:dyDescent="0.3">
      <c r="A109">
        <v>108</v>
      </c>
      <c r="B109">
        <v>2673</v>
      </c>
      <c r="C109">
        <v>2673</v>
      </c>
      <c r="D109" s="2" t="s">
        <v>240</v>
      </c>
      <c r="H109" s="2">
        <v>1.85</v>
      </c>
      <c r="I109" s="6">
        <v>58.74</v>
      </c>
      <c r="J109" s="2" t="s">
        <v>214</v>
      </c>
      <c r="K109" s="2" t="s">
        <v>141</v>
      </c>
      <c r="L109" s="2" t="s">
        <v>241</v>
      </c>
      <c r="M109" s="2" t="s">
        <v>241</v>
      </c>
      <c r="N109" s="2">
        <v>42</v>
      </c>
      <c r="O109" s="2" t="s">
        <v>220</v>
      </c>
      <c r="P109" s="2" t="s">
        <v>281</v>
      </c>
      <c r="Q109" s="6">
        <v>0</v>
      </c>
      <c r="R109" s="6">
        <v>0.17525321856565132</v>
      </c>
      <c r="S109" s="6">
        <v>0.82474678143434865</v>
      </c>
      <c r="T109" s="6">
        <v>0.37247968906043349</v>
      </c>
      <c r="U109" s="6">
        <v>0.30720142470225947</v>
      </c>
    </row>
    <row r="110" spans="1:21" x14ac:dyDescent="0.3">
      <c r="A110">
        <v>109</v>
      </c>
      <c r="B110">
        <v>2674</v>
      </c>
      <c r="C110">
        <v>2674</v>
      </c>
      <c r="D110" s="2" t="s">
        <v>240</v>
      </c>
      <c r="H110" s="2">
        <v>1.9</v>
      </c>
      <c r="I110" s="6">
        <v>58.690000000000005</v>
      </c>
      <c r="J110" s="2" t="s">
        <v>214</v>
      </c>
      <c r="K110" s="2" t="s">
        <v>141</v>
      </c>
      <c r="L110" s="2" t="s">
        <v>241</v>
      </c>
      <c r="M110" s="2" t="s">
        <v>241</v>
      </c>
      <c r="N110" s="2">
        <v>42</v>
      </c>
      <c r="O110" s="2" t="s">
        <v>220</v>
      </c>
      <c r="P110" s="2" t="s">
        <v>281</v>
      </c>
      <c r="Q110" s="6">
        <v>0</v>
      </c>
      <c r="R110" s="6">
        <v>0.35658658299151275</v>
      </c>
      <c r="S110" s="6">
        <v>0.6434134170084872</v>
      </c>
      <c r="T110" s="6">
        <v>0</v>
      </c>
      <c r="U110" s="6">
        <v>0</v>
      </c>
    </row>
    <row r="111" spans="1:21" x14ac:dyDescent="0.3">
      <c r="A111">
        <v>110</v>
      </c>
      <c r="B111">
        <v>2675</v>
      </c>
      <c r="C111">
        <v>2675</v>
      </c>
      <c r="D111" s="2" t="s">
        <v>240</v>
      </c>
      <c r="H111" s="2">
        <v>1.84</v>
      </c>
      <c r="I111" s="6">
        <v>58.75</v>
      </c>
      <c r="J111" s="2" t="s">
        <v>214</v>
      </c>
      <c r="K111" s="2" t="s">
        <v>141</v>
      </c>
      <c r="L111" s="2" t="s">
        <v>241</v>
      </c>
      <c r="M111" s="2" t="s">
        <v>241</v>
      </c>
      <c r="N111" s="2">
        <v>42</v>
      </c>
      <c r="O111" s="2" t="s">
        <v>220</v>
      </c>
      <c r="P111" s="2" t="s">
        <v>281</v>
      </c>
      <c r="Q111" s="6">
        <v>3.978716264800345E-3</v>
      </c>
      <c r="R111" s="6">
        <v>0.10651454867935381</v>
      </c>
      <c r="S111" s="6">
        <v>0.89348545132064616</v>
      </c>
      <c r="T111" s="6">
        <v>0.36911851494178871</v>
      </c>
      <c r="U111" s="6">
        <v>0.32980202291357075</v>
      </c>
    </row>
    <row r="112" spans="1:21" x14ac:dyDescent="0.3">
      <c r="A112">
        <v>111</v>
      </c>
      <c r="B112" t="s">
        <v>242</v>
      </c>
      <c r="D112" s="2" t="s">
        <v>243</v>
      </c>
      <c r="H112" s="2">
        <v>8.1999999999999993</v>
      </c>
      <c r="I112" s="6">
        <v>35.5</v>
      </c>
      <c r="J112" s="2" t="s">
        <v>214</v>
      </c>
      <c r="K112" s="2" t="s">
        <v>244</v>
      </c>
      <c r="L112" s="2" t="s">
        <v>21</v>
      </c>
      <c r="M112" s="2" t="s">
        <v>22</v>
      </c>
      <c r="N112" s="2">
        <v>26</v>
      </c>
      <c r="O112" s="2" t="s">
        <v>231</v>
      </c>
      <c r="P112" s="2" t="s">
        <v>281</v>
      </c>
      <c r="Q112" s="6">
        <v>9.9783249692448877E-3</v>
      </c>
      <c r="R112" s="6">
        <v>9.9177910995684515E-2</v>
      </c>
      <c r="S112" s="6">
        <v>0.90082208900431548</v>
      </c>
      <c r="T112" s="6">
        <v>50.515910864475856</v>
      </c>
      <c r="U112" s="6">
        <v>45.50584835289294</v>
      </c>
    </row>
    <row r="113" spans="1:21" x14ac:dyDescent="0.3">
      <c r="A113">
        <v>112</v>
      </c>
      <c r="B113" t="s">
        <v>245</v>
      </c>
      <c r="D113" s="2" t="s">
        <v>243</v>
      </c>
      <c r="H113" s="2">
        <v>7.9</v>
      </c>
      <c r="I113" s="2">
        <f>35.5+(8.2-H113)</f>
        <v>35.799999999999997</v>
      </c>
      <c r="J113" s="2" t="s">
        <v>214</v>
      </c>
      <c r="K113" s="2" t="s">
        <v>244</v>
      </c>
      <c r="L113" s="2" t="s">
        <v>230</v>
      </c>
      <c r="M113" s="2" t="s">
        <v>246</v>
      </c>
      <c r="N113" s="2">
        <v>27</v>
      </c>
      <c r="O113" s="2" t="s">
        <v>231</v>
      </c>
      <c r="P113" s="2" t="s">
        <v>281</v>
      </c>
      <c r="Q113" s="6">
        <v>1.663147673512708E-2</v>
      </c>
      <c r="R113" s="6">
        <v>0.1080537897862635</v>
      </c>
      <c r="S113" s="6">
        <v>0.89194621021373643</v>
      </c>
      <c r="T113" s="6">
        <v>39.177437117865239</v>
      </c>
      <c r="U113" s="6">
        <v>34.944166563166867</v>
      </c>
    </row>
    <row r="114" spans="1:21" x14ac:dyDescent="0.3">
      <c r="A114">
        <v>113</v>
      </c>
      <c r="B114" t="s">
        <v>247</v>
      </c>
      <c r="D114" s="2" t="s">
        <v>243</v>
      </c>
      <c r="H114" s="2">
        <v>6.2</v>
      </c>
      <c r="I114" s="2">
        <f t="shared" ref="I114:I120" si="6">35.5+(8.2-H114)</f>
        <v>37.5</v>
      </c>
      <c r="J114" s="2" t="s">
        <v>214</v>
      </c>
      <c r="K114" s="2" t="s">
        <v>244</v>
      </c>
      <c r="L114" s="2" t="s">
        <v>230</v>
      </c>
      <c r="M114" s="2" t="s">
        <v>246</v>
      </c>
      <c r="N114" s="2">
        <v>27</v>
      </c>
      <c r="O114" s="2" t="s">
        <v>231</v>
      </c>
      <c r="P114" s="2" t="s">
        <v>281</v>
      </c>
      <c r="Q114" s="6">
        <v>2.2531383460592726E-2</v>
      </c>
      <c r="R114" s="6">
        <v>0.18384884172382554</v>
      </c>
      <c r="S114" s="6">
        <v>0.81615115827617446</v>
      </c>
      <c r="T114" s="6">
        <v>13.567169859190663</v>
      </c>
      <c r="U114" s="6">
        <v>11.072861395108063</v>
      </c>
    </row>
    <row r="115" spans="1:21" x14ac:dyDescent="0.3">
      <c r="A115">
        <v>114</v>
      </c>
      <c r="B115" t="s">
        <v>248</v>
      </c>
      <c r="D115" s="2" t="s">
        <v>243</v>
      </c>
      <c r="H115" s="2">
        <v>4.4000000000000004</v>
      </c>
      <c r="I115" s="2">
        <f t="shared" si="6"/>
        <v>39.299999999999997</v>
      </c>
      <c r="J115" s="2" t="s">
        <v>214</v>
      </c>
      <c r="K115" s="2" t="s">
        <v>244</v>
      </c>
      <c r="L115" s="2" t="s">
        <v>230</v>
      </c>
      <c r="M115" s="2" t="s">
        <v>249</v>
      </c>
      <c r="N115" s="2">
        <v>28</v>
      </c>
      <c r="O115" s="2" t="s">
        <v>231</v>
      </c>
      <c r="P115" s="2" t="s">
        <v>281</v>
      </c>
      <c r="Q115" s="6">
        <v>0</v>
      </c>
      <c r="R115" s="6">
        <v>0.10748214915641841</v>
      </c>
      <c r="S115" s="6">
        <v>0.89251785084358159</v>
      </c>
      <c r="T115" s="6">
        <v>3.9673994521145381</v>
      </c>
      <c r="U115" s="6">
        <v>3.5409748324392707</v>
      </c>
    </row>
    <row r="116" spans="1:21" x14ac:dyDescent="0.3">
      <c r="A116">
        <v>115</v>
      </c>
      <c r="B116" t="s">
        <v>250</v>
      </c>
      <c r="D116" s="2" t="s">
        <v>243</v>
      </c>
      <c r="H116" s="2">
        <v>3</v>
      </c>
      <c r="I116" s="2">
        <f t="shared" si="6"/>
        <v>40.700000000000003</v>
      </c>
      <c r="J116" s="2" t="s">
        <v>214</v>
      </c>
      <c r="K116" s="2" t="s">
        <v>244</v>
      </c>
      <c r="L116" s="2" t="s">
        <v>230</v>
      </c>
      <c r="M116" s="2" t="s">
        <v>249</v>
      </c>
      <c r="N116" s="2">
        <v>28</v>
      </c>
      <c r="O116" s="2" t="s">
        <v>231</v>
      </c>
      <c r="P116" s="2" t="s">
        <v>281</v>
      </c>
      <c r="Q116" s="6">
        <v>4.3584015884834942E-3</v>
      </c>
      <c r="R116" s="6">
        <v>8.544055596922312E-2</v>
      </c>
      <c r="S116" s="6">
        <v>0.91455944403077694</v>
      </c>
      <c r="T116" s="6">
        <v>1.5295433081123326</v>
      </c>
      <c r="U116" s="6">
        <v>1.3988582774882103</v>
      </c>
    </row>
    <row r="117" spans="1:21" x14ac:dyDescent="0.3">
      <c r="A117">
        <v>116</v>
      </c>
      <c r="B117" t="s">
        <v>251</v>
      </c>
      <c r="D117" s="2" t="s">
        <v>243</v>
      </c>
      <c r="H117" s="2">
        <v>2.1</v>
      </c>
      <c r="I117" s="2">
        <f t="shared" si="6"/>
        <v>41.6</v>
      </c>
      <c r="J117" s="2" t="s">
        <v>214</v>
      </c>
      <c r="K117" s="2" t="s">
        <v>244</v>
      </c>
      <c r="L117" s="2" t="s">
        <v>230</v>
      </c>
      <c r="M117" s="2" t="s">
        <v>249</v>
      </c>
      <c r="N117" s="2">
        <v>28</v>
      </c>
      <c r="O117" s="2" t="s">
        <v>231</v>
      </c>
      <c r="P117" s="2" t="s">
        <v>281</v>
      </c>
      <c r="Q117" s="6">
        <v>8.1156952223833552E-4</v>
      </c>
      <c r="R117" s="6">
        <v>5.9643707675318978E-2</v>
      </c>
      <c r="S117" s="6">
        <v>0.9403562923246811</v>
      </c>
      <c r="T117" s="6">
        <v>1.2252405206564798</v>
      </c>
      <c r="U117" s="6">
        <v>1.1521626332104893</v>
      </c>
    </row>
    <row r="118" spans="1:21" x14ac:dyDescent="0.3">
      <c r="A118">
        <v>117</v>
      </c>
      <c r="B118" t="s">
        <v>252</v>
      </c>
      <c r="D118" s="2" t="s">
        <v>243</v>
      </c>
      <c r="H118" s="2">
        <v>1.5</v>
      </c>
      <c r="I118" s="2">
        <f t="shared" si="6"/>
        <v>42.2</v>
      </c>
      <c r="J118" s="2" t="s">
        <v>214</v>
      </c>
      <c r="K118" s="2" t="s">
        <v>244</v>
      </c>
      <c r="L118" s="2" t="s">
        <v>230</v>
      </c>
      <c r="M118" s="2" t="s">
        <v>249</v>
      </c>
      <c r="N118" s="2">
        <v>28</v>
      </c>
      <c r="O118" s="2" t="s">
        <v>231</v>
      </c>
      <c r="P118" s="2" t="s">
        <v>281</v>
      </c>
      <c r="Q118" s="6">
        <v>0</v>
      </c>
      <c r="R118" s="6">
        <v>6.0444306246545051E-2</v>
      </c>
      <c r="S118" s="6">
        <v>0.93955569375345493</v>
      </c>
      <c r="T118" s="6">
        <v>1.0765044402360771</v>
      </c>
      <c r="U118" s="6">
        <v>1.011435876174682</v>
      </c>
    </row>
    <row r="119" spans="1:21" x14ac:dyDescent="0.3">
      <c r="A119">
        <v>118</v>
      </c>
      <c r="B119" t="s">
        <v>253</v>
      </c>
      <c r="D119" s="2" t="s">
        <v>243</v>
      </c>
      <c r="H119" s="2">
        <v>0.5</v>
      </c>
      <c r="I119" s="2">
        <f t="shared" si="6"/>
        <v>43.2</v>
      </c>
      <c r="J119" s="2" t="s">
        <v>214</v>
      </c>
      <c r="K119" s="2" t="s">
        <v>244</v>
      </c>
      <c r="L119" s="2" t="s">
        <v>230</v>
      </c>
      <c r="M119" s="2" t="s">
        <v>244</v>
      </c>
      <c r="N119" s="2">
        <v>29</v>
      </c>
      <c r="O119" s="2" t="s">
        <v>231</v>
      </c>
      <c r="P119" s="2" t="s">
        <v>281</v>
      </c>
      <c r="Q119" s="6">
        <v>7.656297851861575E-4</v>
      </c>
      <c r="R119" s="6">
        <v>0.16490571816073851</v>
      </c>
      <c r="S119" s="6">
        <v>0.83509428183926149</v>
      </c>
      <c r="T119" s="6">
        <v>0.91681837827926305</v>
      </c>
      <c r="U119" s="6">
        <v>0.76562978518615754</v>
      </c>
    </row>
    <row r="120" spans="1:21" x14ac:dyDescent="0.3">
      <c r="A120">
        <v>119</v>
      </c>
      <c r="B120" t="s">
        <v>254</v>
      </c>
      <c r="D120" s="2" t="s">
        <v>243</v>
      </c>
      <c r="H120" s="2">
        <v>0</v>
      </c>
      <c r="I120" s="2">
        <f t="shared" si="6"/>
        <v>43.7</v>
      </c>
      <c r="J120" s="2" t="s">
        <v>214</v>
      </c>
      <c r="K120" s="2" t="s">
        <v>244</v>
      </c>
      <c r="L120" s="2" t="s">
        <v>230</v>
      </c>
      <c r="M120" s="2" t="s">
        <v>244</v>
      </c>
      <c r="N120" s="2">
        <v>29</v>
      </c>
      <c r="O120" s="2" t="s">
        <v>231</v>
      </c>
      <c r="P120" s="2" t="s">
        <v>281</v>
      </c>
      <c r="Q120" s="6">
        <v>1.4632826451647816E-2</v>
      </c>
      <c r="R120" s="6">
        <v>0.23789166080415608</v>
      </c>
      <c r="S120" s="6">
        <v>0.76210833919584398</v>
      </c>
      <c r="T120" s="6">
        <v>0.45444862600298236</v>
      </c>
      <c r="U120" s="6">
        <v>0.34633908761296611</v>
      </c>
    </row>
    <row r="121" spans="1:21" x14ac:dyDescent="0.3">
      <c r="A121">
        <v>120</v>
      </c>
      <c r="B121" t="s">
        <v>261</v>
      </c>
      <c r="C121">
        <v>2858</v>
      </c>
      <c r="D121" s="2" t="s">
        <v>262</v>
      </c>
      <c r="H121" s="2">
        <v>14.25</v>
      </c>
      <c r="I121" s="2">
        <f>19.7-H121</f>
        <v>5.4499999999999993</v>
      </c>
      <c r="J121" s="2" t="s">
        <v>43</v>
      </c>
      <c r="K121" s="2" t="s">
        <v>89</v>
      </c>
      <c r="L121" s="2" t="s">
        <v>263</v>
      </c>
      <c r="M121" s="2" t="s">
        <v>263</v>
      </c>
      <c r="N121" s="2">
        <v>40</v>
      </c>
      <c r="O121" s="2" t="s">
        <v>220</v>
      </c>
      <c r="P121" s="2" t="s">
        <v>281</v>
      </c>
      <c r="R121" s="2">
        <v>5.0729694468885596E-2</v>
      </c>
      <c r="S121" s="6">
        <v>0.94922146707525501</v>
      </c>
      <c r="T121" s="6">
        <v>3.4092967260097383E-2</v>
      </c>
      <c r="U121" s="6">
        <v>3.1577638152596038E-2</v>
      </c>
    </row>
    <row r="122" spans="1:21" x14ac:dyDescent="0.3">
      <c r="A122">
        <v>121</v>
      </c>
      <c r="B122" t="s">
        <v>264</v>
      </c>
      <c r="C122">
        <v>2860</v>
      </c>
      <c r="D122" s="2" t="s">
        <v>262</v>
      </c>
      <c r="H122" s="2">
        <v>16.75</v>
      </c>
      <c r="I122" s="2">
        <f t="shared" ref="I122:I135" si="7">19.7-H122</f>
        <v>2.9499999999999993</v>
      </c>
      <c r="J122" s="2" t="s">
        <v>43</v>
      </c>
      <c r="K122" s="2" t="s">
        <v>89</v>
      </c>
      <c r="L122" s="2" t="s">
        <v>272</v>
      </c>
      <c r="M122" s="2" t="s">
        <v>273</v>
      </c>
      <c r="N122" s="2">
        <v>6</v>
      </c>
      <c r="O122" s="2" t="s">
        <v>216</v>
      </c>
      <c r="P122" s="2" t="s">
        <v>281</v>
      </c>
      <c r="R122" s="2">
        <v>0.45840611015223703</v>
      </c>
      <c r="S122" s="6">
        <v>0.54159388984776302</v>
      </c>
      <c r="T122" s="6">
        <v>3.118142091101654</v>
      </c>
      <c r="U122" s="6">
        <v>1.6887667042177825</v>
      </c>
    </row>
    <row r="123" spans="1:21" x14ac:dyDescent="0.3">
      <c r="A123">
        <v>122</v>
      </c>
      <c r="B123" t="s">
        <v>265</v>
      </c>
      <c r="C123">
        <v>2862</v>
      </c>
      <c r="D123" s="2" t="s">
        <v>262</v>
      </c>
      <c r="H123" s="2">
        <v>18.75</v>
      </c>
      <c r="I123" s="2">
        <f t="shared" si="7"/>
        <v>0.94999999999999929</v>
      </c>
      <c r="J123" s="2" t="s">
        <v>43</v>
      </c>
      <c r="K123" s="2" t="s">
        <v>89</v>
      </c>
      <c r="L123" s="2" t="s">
        <v>272</v>
      </c>
      <c r="M123" s="2" t="s">
        <v>273</v>
      </c>
      <c r="N123" s="2">
        <v>6</v>
      </c>
      <c r="O123" s="2" t="s">
        <v>216</v>
      </c>
      <c r="P123" s="2" t="s">
        <v>281</v>
      </c>
      <c r="R123" s="2">
        <v>0.47379969739937738</v>
      </c>
      <c r="S123" s="6">
        <v>0.52620030260062267</v>
      </c>
      <c r="T123" s="6">
        <v>1.0658316648350821</v>
      </c>
      <c r="U123" s="6">
        <v>0.56084094455754563</v>
      </c>
    </row>
    <row r="124" spans="1:21" x14ac:dyDescent="0.3">
      <c r="A124">
        <v>123</v>
      </c>
      <c r="B124" t="s">
        <v>266</v>
      </c>
      <c r="C124">
        <v>2863</v>
      </c>
      <c r="D124" s="2" t="s">
        <v>262</v>
      </c>
      <c r="H124" s="2">
        <v>19.25</v>
      </c>
      <c r="I124" s="2">
        <f t="shared" si="7"/>
        <v>0.44999999999999929</v>
      </c>
      <c r="J124" s="2" t="s">
        <v>43</v>
      </c>
      <c r="K124" s="2" t="s">
        <v>89</v>
      </c>
      <c r="L124" s="2" t="s">
        <v>272</v>
      </c>
      <c r="M124" s="2" t="s">
        <v>273</v>
      </c>
      <c r="N124" s="2">
        <v>6</v>
      </c>
      <c r="O124" s="2" t="s">
        <v>216</v>
      </c>
      <c r="P124" s="2" t="s">
        <v>281</v>
      </c>
      <c r="R124" s="2">
        <v>0.21384530690889073</v>
      </c>
      <c r="S124" s="6">
        <v>0.7861546930911093</v>
      </c>
      <c r="T124" s="6">
        <v>2.1801290804476965</v>
      </c>
      <c r="U124" s="6">
        <v>1.7139187081383611</v>
      </c>
    </row>
    <row r="125" spans="1:21" x14ac:dyDescent="0.3">
      <c r="A125">
        <v>124</v>
      </c>
      <c r="B125" t="s">
        <v>267</v>
      </c>
      <c r="C125">
        <v>2865</v>
      </c>
      <c r="D125" s="2" t="s">
        <v>262</v>
      </c>
      <c r="H125" s="2">
        <v>21</v>
      </c>
      <c r="I125" s="2">
        <f t="shared" si="7"/>
        <v>-1.3000000000000007</v>
      </c>
      <c r="J125" s="2" t="s">
        <v>43</v>
      </c>
      <c r="K125" s="2" t="s">
        <v>89</v>
      </c>
      <c r="L125" s="2" t="s">
        <v>272</v>
      </c>
      <c r="M125" s="2" t="s">
        <v>273</v>
      </c>
      <c r="N125" s="2">
        <v>6</v>
      </c>
      <c r="O125" s="2" t="s">
        <v>216</v>
      </c>
      <c r="P125" s="2" t="s">
        <v>281</v>
      </c>
      <c r="R125" s="2">
        <v>0.86802464373951027</v>
      </c>
      <c r="S125" s="6">
        <v>0.13197535626048973</v>
      </c>
      <c r="T125" s="6">
        <v>0.69510268562401267</v>
      </c>
      <c r="U125" s="6">
        <v>9.1736424572852263E-2</v>
      </c>
    </row>
    <row r="126" spans="1:21" x14ac:dyDescent="0.3">
      <c r="A126">
        <v>125</v>
      </c>
      <c r="B126" t="s">
        <v>268</v>
      </c>
      <c r="C126">
        <v>2867</v>
      </c>
      <c r="D126" s="2" t="s">
        <v>262</v>
      </c>
      <c r="H126" s="2">
        <v>23.75</v>
      </c>
      <c r="I126" s="2">
        <f t="shared" si="7"/>
        <v>-4.0500000000000007</v>
      </c>
      <c r="J126" s="2" t="s">
        <v>43</v>
      </c>
      <c r="K126" s="2" t="s">
        <v>89</v>
      </c>
      <c r="L126" s="2" t="s">
        <v>272</v>
      </c>
      <c r="M126" s="2" t="s">
        <v>273</v>
      </c>
      <c r="N126" s="2">
        <v>6</v>
      </c>
      <c r="O126" s="2" t="s">
        <v>216</v>
      </c>
      <c r="P126" s="2" t="s">
        <v>281</v>
      </c>
      <c r="R126" s="2">
        <v>0.36142942306418496</v>
      </c>
      <c r="S126" s="6">
        <v>0.63857057693581509</v>
      </c>
      <c r="T126" s="6">
        <v>0.59471327559082343</v>
      </c>
      <c r="U126" s="6">
        <v>0.37976639950542052</v>
      </c>
    </row>
    <row r="127" spans="1:21" x14ac:dyDescent="0.3">
      <c r="A127">
        <v>126</v>
      </c>
      <c r="B127" t="s">
        <v>269</v>
      </c>
      <c r="C127">
        <v>2869</v>
      </c>
      <c r="D127" s="2" t="s">
        <v>262</v>
      </c>
      <c r="H127" s="2">
        <v>25.5</v>
      </c>
      <c r="I127" s="2">
        <f t="shared" si="7"/>
        <v>-5.8000000000000007</v>
      </c>
      <c r="J127" s="2" t="s">
        <v>43</v>
      </c>
      <c r="K127" s="2" t="s">
        <v>89</v>
      </c>
      <c r="L127" s="2" t="s">
        <v>272</v>
      </c>
      <c r="M127" s="2" t="s">
        <v>273</v>
      </c>
      <c r="N127" s="2">
        <v>6</v>
      </c>
      <c r="O127" s="2" t="s">
        <v>216</v>
      </c>
      <c r="P127" s="2" t="s">
        <v>281</v>
      </c>
      <c r="R127" s="2">
        <v>0.38328191728786765</v>
      </c>
      <c r="S127" s="6">
        <v>0.61671808271213235</v>
      </c>
      <c r="T127" s="6">
        <v>0.80462839341343995</v>
      </c>
      <c r="U127" s="6">
        <v>0.49622888008168003</v>
      </c>
    </row>
    <row r="128" spans="1:21" x14ac:dyDescent="0.3">
      <c r="A128">
        <v>127</v>
      </c>
      <c r="B128" t="s">
        <v>270</v>
      </c>
      <c r="C128">
        <v>2879</v>
      </c>
      <c r="D128" s="2" t="s">
        <v>262</v>
      </c>
      <c r="H128" s="2">
        <v>35.5</v>
      </c>
      <c r="I128" s="2">
        <f t="shared" si="7"/>
        <v>-15.8</v>
      </c>
      <c r="J128" s="2" t="s">
        <v>43</v>
      </c>
      <c r="K128" s="2" t="s">
        <v>89</v>
      </c>
      <c r="L128" s="2" t="s">
        <v>272</v>
      </c>
      <c r="M128" s="2" t="s">
        <v>273</v>
      </c>
      <c r="N128" s="2">
        <v>6</v>
      </c>
      <c r="O128" s="2" t="s">
        <v>216</v>
      </c>
      <c r="P128" s="2" t="s">
        <v>281</v>
      </c>
      <c r="R128" s="2">
        <v>0.45055297146203216</v>
      </c>
      <c r="S128" s="6">
        <v>0.54944702853796767</v>
      </c>
      <c r="T128" s="6">
        <v>10.550763105507631</v>
      </c>
      <c r="U128" s="6">
        <v>5.797085437129188</v>
      </c>
    </row>
    <row r="129" spans="1:21" x14ac:dyDescent="0.3">
      <c r="A129">
        <v>128</v>
      </c>
      <c r="B129" t="s">
        <v>271</v>
      </c>
      <c r="C129">
        <v>2881</v>
      </c>
      <c r="D129" s="2" t="s">
        <v>262</v>
      </c>
      <c r="H129" s="2">
        <v>37.25</v>
      </c>
      <c r="I129" s="2">
        <f t="shared" si="7"/>
        <v>-17.55</v>
      </c>
      <c r="J129" s="2" t="s">
        <v>43</v>
      </c>
      <c r="K129" s="2" t="s">
        <v>89</v>
      </c>
      <c r="L129" s="2" t="s">
        <v>272</v>
      </c>
      <c r="M129" s="2" t="s">
        <v>273</v>
      </c>
      <c r="N129" s="2">
        <v>6</v>
      </c>
      <c r="O129" s="2" t="s">
        <v>216</v>
      </c>
      <c r="P129" s="2" t="s">
        <v>281</v>
      </c>
      <c r="R129" s="2">
        <v>0.34387377192531249</v>
      </c>
      <c r="S129" s="6">
        <v>0.65612622807468746</v>
      </c>
      <c r="T129" s="6">
        <v>14.440546420241853</v>
      </c>
      <c r="U129" s="6">
        <v>9.4748212540507168</v>
      </c>
    </row>
    <row r="130" spans="1:21" x14ac:dyDescent="0.3">
      <c r="A130">
        <v>129</v>
      </c>
      <c r="B130" t="s">
        <v>274</v>
      </c>
      <c r="C130">
        <v>2882</v>
      </c>
      <c r="D130" s="2" t="s">
        <v>262</v>
      </c>
      <c r="H130" s="2">
        <v>38.5</v>
      </c>
      <c r="I130" s="2">
        <f t="shared" si="7"/>
        <v>-18.8</v>
      </c>
      <c r="J130" s="2" t="s">
        <v>43</v>
      </c>
      <c r="K130" s="2" t="s">
        <v>89</v>
      </c>
      <c r="L130" s="2" t="s">
        <v>272</v>
      </c>
      <c r="M130" s="2" t="s">
        <v>273</v>
      </c>
      <c r="N130" s="2">
        <v>6</v>
      </c>
      <c r="O130" s="2" t="s">
        <v>216</v>
      </c>
      <c r="P130" s="2" t="s">
        <v>281</v>
      </c>
      <c r="R130" s="2">
        <v>0.52259881241455297</v>
      </c>
      <c r="S130" s="6">
        <v>0.47740118758544692</v>
      </c>
      <c r="T130" s="6">
        <v>3.829714481107882</v>
      </c>
      <c r="U130" s="6">
        <v>1.8283102413940866</v>
      </c>
    </row>
    <row r="131" spans="1:21" x14ac:dyDescent="0.3">
      <c r="A131">
        <v>130</v>
      </c>
      <c r="B131" t="s">
        <v>275</v>
      </c>
      <c r="C131">
        <v>2900</v>
      </c>
      <c r="D131" s="2" t="s">
        <v>262</v>
      </c>
      <c r="H131" s="2">
        <v>56.75</v>
      </c>
      <c r="I131" s="2">
        <f t="shared" si="7"/>
        <v>-37.049999999999997</v>
      </c>
      <c r="J131" s="2" t="s">
        <v>43</v>
      </c>
      <c r="K131" s="2" t="s">
        <v>89</v>
      </c>
      <c r="L131" s="2" t="s">
        <v>95</v>
      </c>
      <c r="M131" s="2" t="s">
        <v>96</v>
      </c>
      <c r="N131" s="2">
        <v>4</v>
      </c>
      <c r="O131" s="2" t="s">
        <v>256</v>
      </c>
      <c r="P131" s="2" t="s">
        <v>281</v>
      </c>
      <c r="R131" s="2">
        <v>9.5790602646717307E-2</v>
      </c>
      <c r="S131" s="6">
        <v>0.90420939735328265</v>
      </c>
      <c r="T131" s="6">
        <v>5.2650668548798185</v>
      </c>
      <c r="U131" s="6">
        <v>4.7607229278756238</v>
      </c>
    </row>
    <row r="132" spans="1:21" x14ac:dyDescent="0.3">
      <c r="A132">
        <v>131</v>
      </c>
      <c r="B132" t="s">
        <v>276</v>
      </c>
      <c r="C132">
        <v>2902</v>
      </c>
      <c r="D132" s="2" t="s">
        <v>262</v>
      </c>
      <c r="H132" s="2">
        <v>58.75</v>
      </c>
      <c r="I132" s="2">
        <f t="shared" si="7"/>
        <v>-39.049999999999997</v>
      </c>
      <c r="J132" s="2" t="s">
        <v>43</v>
      </c>
      <c r="K132" s="2" t="s">
        <v>89</v>
      </c>
      <c r="L132" s="2" t="s">
        <v>95</v>
      </c>
      <c r="M132" s="2" t="s">
        <v>96</v>
      </c>
      <c r="N132" s="2">
        <v>4</v>
      </c>
      <c r="O132" s="2" t="s">
        <v>256</v>
      </c>
      <c r="P132" s="2" t="s">
        <v>281</v>
      </c>
      <c r="R132" s="2">
        <v>0.13458179072440099</v>
      </c>
      <c r="S132" s="6">
        <v>0.86841820927559898</v>
      </c>
      <c r="T132" s="6">
        <v>2.468905199314376</v>
      </c>
      <c r="U132" s="6">
        <v>2.1341666112625495</v>
      </c>
    </row>
    <row r="133" spans="1:21" x14ac:dyDescent="0.3">
      <c r="A133">
        <v>132</v>
      </c>
      <c r="B133" t="s">
        <v>277</v>
      </c>
      <c r="C133">
        <v>2904</v>
      </c>
      <c r="D133" s="2" t="s">
        <v>262</v>
      </c>
      <c r="H133" s="2">
        <v>60.25</v>
      </c>
      <c r="I133" s="2">
        <f t="shared" si="7"/>
        <v>-40.549999999999997</v>
      </c>
      <c r="J133" s="2" t="s">
        <v>43</v>
      </c>
      <c r="K133" s="2" t="s">
        <v>89</v>
      </c>
      <c r="L133" s="2" t="s">
        <v>95</v>
      </c>
      <c r="M133" s="2" t="s">
        <v>96</v>
      </c>
      <c r="N133" s="2">
        <v>4</v>
      </c>
      <c r="O133" s="2" t="s">
        <v>256</v>
      </c>
      <c r="P133" s="2" t="s">
        <v>281</v>
      </c>
      <c r="R133" s="2">
        <v>0.13449006830493837</v>
      </c>
      <c r="S133" s="6">
        <v>0.86550993169506174</v>
      </c>
      <c r="T133" s="6">
        <v>10.987391146589259</v>
      </c>
      <c r="U133" s="6">
        <v>9.5096961607913961</v>
      </c>
    </row>
    <row r="134" spans="1:21" x14ac:dyDescent="0.3">
      <c r="A134">
        <v>133</v>
      </c>
      <c r="B134" t="s">
        <v>278</v>
      </c>
      <c r="C134">
        <v>2906</v>
      </c>
      <c r="D134" s="2" t="s">
        <v>262</v>
      </c>
      <c r="H134" s="2">
        <v>62.25</v>
      </c>
      <c r="I134" s="2">
        <f t="shared" si="7"/>
        <v>-42.55</v>
      </c>
      <c r="J134" s="2" t="s">
        <v>43</v>
      </c>
      <c r="K134" s="2" t="s">
        <v>89</v>
      </c>
      <c r="L134" s="2" t="s">
        <v>95</v>
      </c>
      <c r="M134" s="2" t="s">
        <v>96</v>
      </c>
      <c r="N134" s="2">
        <v>4</v>
      </c>
      <c r="O134" s="2" t="s">
        <v>256</v>
      </c>
      <c r="P134" s="2" t="s">
        <v>281</v>
      </c>
      <c r="R134" s="2">
        <v>0.15989209406302393</v>
      </c>
      <c r="S134" s="6">
        <v>0.84010790593697604</v>
      </c>
      <c r="T134" s="6">
        <v>3.4208809344096611</v>
      </c>
      <c r="U134" s="6">
        <v>2.8739091182666261</v>
      </c>
    </row>
    <row r="135" spans="1:21" x14ac:dyDescent="0.3">
      <c r="A135">
        <v>134</v>
      </c>
      <c r="B135" t="s">
        <v>279</v>
      </c>
      <c r="C135">
        <v>2908</v>
      </c>
      <c r="D135" s="2" t="s">
        <v>262</v>
      </c>
      <c r="H135" s="2">
        <v>64.25</v>
      </c>
      <c r="I135" s="2">
        <f t="shared" si="7"/>
        <v>-44.55</v>
      </c>
      <c r="J135" s="2" t="s">
        <v>43</v>
      </c>
      <c r="K135" s="2" t="s">
        <v>89</v>
      </c>
      <c r="L135" s="2" t="s">
        <v>95</v>
      </c>
      <c r="M135" s="2" t="s">
        <v>280</v>
      </c>
      <c r="N135" s="2">
        <v>3.9</v>
      </c>
      <c r="O135" s="2" t="s">
        <v>256</v>
      </c>
      <c r="P135" s="2" t="s">
        <v>281</v>
      </c>
      <c r="R135" s="2">
        <v>0.2898344989959144</v>
      </c>
      <c r="S135" s="6">
        <v>0.71016550100408571</v>
      </c>
      <c r="T135" s="6">
        <v>3.484309232444379</v>
      </c>
      <c r="U135" s="6">
        <v>2.4744362117120238</v>
      </c>
    </row>
    <row r="136" spans="1:21" s="3" customFormat="1" x14ac:dyDescent="0.3">
      <c r="A136" s="3">
        <v>135</v>
      </c>
      <c r="B136" s="3" t="s">
        <v>282</v>
      </c>
      <c r="D136" s="2" t="s">
        <v>283</v>
      </c>
      <c r="E136" s="2"/>
      <c r="F136" s="2">
        <v>5.9</v>
      </c>
      <c r="G136" s="2">
        <v>6</v>
      </c>
      <c r="H136" s="2">
        <v>5.95</v>
      </c>
      <c r="I136" s="2">
        <v>1.3899999999999997</v>
      </c>
      <c r="J136" s="2" t="s">
        <v>214</v>
      </c>
      <c r="K136" s="2" t="s">
        <v>44</v>
      </c>
      <c r="L136" s="2" t="s">
        <v>45</v>
      </c>
      <c r="M136" s="2" t="s">
        <v>44</v>
      </c>
      <c r="N136" s="2">
        <v>24</v>
      </c>
      <c r="O136" s="2" t="s">
        <v>231</v>
      </c>
      <c r="P136" s="2" t="s">
        <v>450</v>
      </c>
      <c r="Q136" s="2"/>
      <c r="R136" s="2">
        <v>7.4</v>
      </c>
      <c r="S136" s="2"/>
      <c r="T136" s="2">
        <v>48</v>
      </c>
      <c r="U136" s="2">
        <v>44</v>
      </c>
    </row>
    <row r="137" spans="1:21" s="3" customFormat="1" x14ac:dyDescent="0.3">
      <c r="A137" s="3">
        <v>136</v>
      </c>
      <c r="B137" s="3" t="s">
        <v>284</v>
      </c>
      <c r="D137" s="2" t="s">
        <v>283</v>
      </c>
      <c r="E137" s="2"/>
      <c r="F137" s="2">
        <v>5.5</v>
      </c>
      <c r="G137" s="2">
        <v>5.7</v>
      </c>
      <c r="H137" s="2">
        <v>5.6</v>
      </c>
      <c r="I137" s="2">
        <v>1.7400000000000002</v>
      </c>
      <c r="J137" s="2" t="s">
        <v>214</v>
      </c>
      <c r="K137" s="2" t="s">
        <v>44</v>
      </c>
      <c r="L137" s="2" t="s">
        <v>45</v>
      </c>
      <c r="M137" s="2" t="s">
        <v>44</v>
      </c>
      <c r="N137" s="2">
        <v>24</v>
      </c>
      <c r="O137" s="2" t="s">
        <v>231</v>
      </c>
      <c r="P137" s="2" t="s">
        <v>450</v>
      </c>
      <c r="Q137" s="2"/>
      <c r="R137" s="2">
        <v>10</v>
      </c>
      <c r="S137" s="2"/>
      <c r="T137" s="2">
        <v>39.200000000000003</v>
      </c>
      <c r="U137" s="2">
        <v>34.1</v>
      </c>
    </row>
    <row r="138" spans="1:21" s="3" customFormat="1" x14ac:dyDescent="0.3">
      <c r="A138" s="3">
        <v>137</v>
      </c>
      <c r="B138" s="3" t="s">
        <v>285</v>
      </c>
      <c r="C138" s="3">
        <v>5099</v>
      </c>
      <c r="D138" s="2" t="s">
        <v>283</v>
      </c>
      <c r="E138" s="2"/>
      <c r="F138" s="2">
        <v>8.5</v>
      </c>
      <c r="G138" s="2">
        <v>8.6999999999999993</v>
      </c>
      <c r="H138" s="2">
        <v>8.6</v>
      </c>
      <c r="I138" s="2">
        <v>-1.2599999999999998</v>
      </c>
      <c r="J138" s="2" t="s">
        <v>214</v>
      </c>
      <c r="K138" s="2" t="s">
        <v>44</v>
      </c>
      <c r="L138" s="2" t="s">
        <v>45</v>
      </c>
      <c r="M138" s="2" t="s">
        <v>49</v>
      </c>
      <c r="N138" s="2">
        <v>23</v>
      </c>
      <c r="O138" s="2" t="s">
        <v>231</v>
      </c>
      <c r="P138" s="2" t="s">
        <v>450</v>
      </c>
      <c r="Q138" s="2"/>
      <c r="R138" s="2">
        <v>2.5</v>
      </c>
      <c r="S138" s="2"/>
      <c r="T138" s="2">
        <v>48.6</v>
      </c>
      <c r="U138" s="2">
        <v>45.6</v>
      </c>
    </row>
    <row r="139" spans="1:21" s="3" customFormat="1" x14ac:dyDescent="0.3">
      <c r="A139" s="3">
        <v>138</v>
      </c>
      <c r="B139" s="3" t="s">
        <v>286</v>
      </c>
      <c r="D139" s="2" t="s">
        <v>283</v>
      </c>
      <c r="E139" s="2"/>
      <c r="F139" s="2">
        <v>6.5</v>
      </c>
      <c r="G139" s="2">
        <v>6.6</v>
      </c>
      <c r="H139" s="2">
        <v>6.55</v>
      </c>
      <c r="I139" s="2">
        <v>0.79</v>
      </c>
      <c r="J139" s="2" t="s">
        <v>214</v>
      </c>
      <c r="K139" s="2" t="s">
        <v>44</v>
      </c>
      <c r="L139" s="2" t="s">
        <v>45</v>
      </c>
      <c r="M139" s="2" t="s">
        <v>49</v>
      </c>
      <c r="N139" s="2">
        <v>23</v>
      </c>
      <c r="O139" s="2" t="s">
        <v>231</v>
      </c>
      <c r="P139" s="2" t="s">
        <v>450</v>
      </c>
      <c r="Q139" s="2"/>
      <c r="R139" s="2">
        <v>4.5999999999999996</v>
      </c>
      <c r="S139" s="2"/>
      <c r="T139" s="2">
        <v>49</v>
      </c>
      <c r="U139" s="2">
        <v>46.5</v>
      </c>
    </row>
    <row r="140" spans="1:21" s="3" customFormat="1" x14ac:dyDescent="0.3">
      <c r="A140" s="3">
        <v>139</v>
      </c>
      <c r="B140" s="3" t="s">
        <v>287</v>
      </c>
      <c r="D140" s="2" t="s">
        <v>288</v>
      </c>
      <c r="E140" s="2"/>
      <c r="F140" s="2"/>
      <c r="G140" s="2"/>
      <c r="H140" s="2"/>
      <c r="I140" s="2">
        <v>10.71</v>
      </c>
      <c r="J140" s="2" t="s">
        <v>214</v>
      </c>
      <c r="K140" s="2" t="s">
        <v>44</v>
      </c>
      <c r="L140" s="2" t="s">
        <v>45</v>
      </c>
      <c r="M140" s="2" t="s">
        <v>44</v>
      </c>
      <c r="N140" s="2">
        <v>24</v>
      </c>
      <c r="O140" s="2" t="s">
        <v>231</v>
      </c>
      <c r="P140" s="2" t="s">
        <v>450</v>
      </c>
      <c r="Q140" s="2"/>
      <c r="R140" s="2">
        <v>12.6</v>
      </c>
      <c r="S140" s="2"/>
      <c r="T140" s="2">
        <v>49.8</v>
      </c>
      <c r="U140" s="2">
        <v>43.6</v>
      </c>
    </row>
    <row r="141" spans="1:21" s="3" customFormat="1" x14ac:dyDescent="0.3">
      <c r="A141" s="3">
        <v>140</v>
      </c>
      <c r="B141" s="3" t="s">
        <v>289</v>
      </c>
      <c r="D141" s="2" t="s">
        <v>290</v>
      </c>
      <c r="E141" s="2"/>
      <c r="F141" s="2">
        <v>6.6</v>
      </c>
      <c r="G141" s="2">
        <v>7</v>
      </c>
      <c r="H141" s="2">
        <v>6.8</v>
      </c>
      <c r="I141" s="2">
        <v>1.2000000000000002</v>
      </c>
      <c r="J141" s="2" t="s">
        <v>214</v>
      </c>
      <c r="K141" s="2" t="s">
        <v>44</v>
      </c>
      <c r="L141" s="2" t="s">
        <v>45</v>
      </c>
      <c r="M141" s="2" t="s">
        <v>49</v>
      </c>
      <c r="N141" s="2">
        <v>23</v>
      </c>
      <c r="O141" s="2" t="s">
        <v>231</v>
      </c>
      <c r="P141" s="2" t="s">
        <v>450</v>
      </c>
      <c r="Q141" s="2"/>
      <c r="R141" s="2">
        <v>2.8</v>
      </c>
      <c r="S141" s="2"/>
      <c r="T141" s="2">
        <v>40</v>
      </c>
      <c r="U141" s="2">
        <v>37</v>
      </c>
    </row>
    <row r="142" spans="1:21" s="3" customFormat="1" x14ac:dyDescent="0.3">
      <c r="A142" s="3">
        <v>141</v>
      </c>
      <c r="B142" s="3" t="s">
        <v>291</v>
      </c>
      <c r="D142" s="2" t="s">
        <v>290</v>
      </c>
      <c r="E142" s="2"/>
      <c r="F142" s="2">
        <v>6.3</v>
      </c>
      <c r="G142" s="2">
        <v>6.6</v>
      </c>
      <c r="H142" s="2">
        <v>6.4499999999999993</v>
      </c>
      <c r="I142" s="2">
        <v>1.5500000000000007</v>
      </c>
      <c r="J142" s="2" t="s">
        <v>214</v>
      </c>
      <c r="K142" s="2" t="s">
        <v>44</v>
      </c>
      <c r="L142" s="2" t="s">
        <v>45</v>
      </c>
      <c r="M142" s="2" t="s">
        <v>49</v>
      </c>
      <c r="N142" s="2">
        <v>23</v>
      </c>
      <c r="O142" s="2" t="s">
        <v>231</v>
      </c>
      <c r="P142" s="2" t="s">
        <v>450</v>
      </c>
      <c r="Q142" s="2"/>
      <c r="R142" s="2">
        <v>2.2000000000000002</v>
      </c>
      <c r="S142" s="2"/>
      <c r="T142" s="2">
        <v>48.1</v>
      </c>
      <c r="U142" s="2">
        <v>46.9</v>
      </c>
    </row>
    <row r="143" spans="1:21" s="3" customFormat="1" x14ac:dyDescent="0.3">
      <c r="A143" s="3">
        <v>142</v>
      </c>
      <c r="B143" s="3" t="s">
        <v>292</v>
      </c>
      <c r="D143" s="2" t="s">
        <v>290</v>
      </c>
      <c r="E143" s="2"/>
      <c r="F143" s="2">
        <v>6.1</v>
      </c>
      <c r="G143" s="2">
        <v>6.3</v>
      </c>
      <c r="H143" s="2">
        <v>6.1999999999999993</v>
      </c>
      <c r="I143" s="2">
        <v>1.8000000000000007</v>
      </c>
      <c r="J143" s="2" t="s">
        <v>214</v>
      </c>
      <c r="K143" s="2" t="s">
        <v>44</v>
      </c>
      <c r="L143" s="2" t="s">
        <v>45</v>
      </c>
      <c r="M143" s="2" t="s">
        <v>44</v>
      </c>
      <c r="N143" s="2">
        <v>24</v>
      </c>
      <c r="O143" s="2" t="s">
        <v>231</v>
      </c>
      <c r="P143" s="2" t="s">
        <v>450</v>
      </c>
      <c r="Q143" s="2"/>
      <c r="R143" s="2">
        <v>5.0999999999999996</v>
      </c>
      <c r="S143" s="2"/>
      <c r="T143" s="2">
        <v>39.9</v>
      </c>
      <c r="U143" s="2">
        <v>37.299999999999997</v>
      </c>
    </row>
    <row r="144" spans="1:21" s="3" customFormat="1" x14ac:dyDescent="0.3">
      <c r="A144" s="3">
        <v>143</v>
      </c>
      <c r="B144" s="3" t="s">
        <v>293</v>
      </c>
      <c r="D144" s="2" t="s">
        <v>290</v>
      </c>
      <c r="E144" s="2"/>
      <c r="F144" s="2">
        <v>5.7</v>
      </c>
      <c r="G144" s="2">
        <v>6.1</v>
      </c>
      <c r="H144" s="2">
        <v>5.9</v>
      </c>
      <c r="I144" s="2">
        <v>2.0999999999999996</v>
      </c>
      <c r="J144" s="2" t="s">
        <v>214</v>
      </c>
      <c r="K144" s="2" t="s">
        <v>44</v>
      </c>
      <c r="L144" s="2" t="s">
        <v>45</v>
      </c>
      <c r="M144" s="2" t="s">
        <v>44</v>
      </c>
      <c r="N144" s="2">
        <v>24</v>
      </c>
      <c r="O144" s="2" t="s">
        <v>231</v>
      </c>
      <c r="P144" s="2" t="s">
        <v>450</v>
      </c>
      <c r="Q144" s="2"/>
      <c r="R144" s="2">
        <v>7.9</v>
      </c>
      <c r="S144" s="2"/>
      <c r="T144" s="2">
        <v>44.6</v>
      </c>
      <c r="U144" s="2">
        <v>38.299999999999997</v>
      </c>
    </row>
    <row r="145" spans="1:21" s="3" customFormat="1" x14ac:dyDescent="0.3">
      <c r="A145" s="3">
        <v>144</v>
      </c>
      <c r="B145" s="3" t="s">
        <v>294</v>
      </c>
      <c r="D145" s="2" t="s">
        <v>290</v>
      </c>
      <c r="E145" s="2"/>
      <c r="F145" s="2">
        <v>3.8</v>
      </c>
      <c r="G145" s="2">
        <v>4.7</v>
      </c>
      <c r="H145" s="2">
        <v>4.25</v>
      </c>
      <c r="I145" s="2">
        <v>3.75</v>
      </c>
      <c r="J145" s="2" t="s">
        <v>214</v>
      </c>
      <c r="K145" s="2" t="s">
        <v>44</v>
      </c>
      <c r="L145" s="2" t="s">
        <v>45</v>
      </c>
      <c r="M145" s="2" t="s">
        <v>44</v>
      </c>
      <c r="N145" s="2">
        <v>24</v>
      </c>
      <c r="O145" s="2" t="s">
        <v>231</v>
      </c>
      <c r="P145" s="2" t="s">
        <v>450</v>
      </c>
      <c r="Q145" s="2"/>
      <c r="R145" s="2">
        <v>9.6999999999999993</v>
      </c>
      <c r="S145" s="2"/>
      <c r="T145" s="2">
        <v>51</v>
      </c>
      <c r="U145" s="2">
        <v>46</v>
      </c>
    </row>
    <row r="146" spans="1:21" s="3" customFormat="1" x14ac:dyDescent="0.3">
      <c r="A146" s="3">
        <v>145</v>
      </c>
      <c r="B146" s="3" t="s">
        <v>295</v>
      </c>
      <c r="D146" s="2" t="s">
        <v>290</v>
      </c>
      <c r="E146" s="2"/>
      <c r="F146" s="2">
        <v>1.7</v>
      </c>
      <c r="G146" s="2">
        <v>3.8</v>
      </c>
      <c r="H146" s="2">
        <v>2.75</v>
      </c>
      <c r="I146" s="2">
        <v>5.25</v>
      </c>
      <c r="J146" s="2" t="s">
        <v>214</v>
      </c>
      <c r="K146" s="2" t="s">
        <v>44</v>
      </c>
      <c r="L146" s="2" t="s">
        <v>45</v>
      </c>
      <c r="M146" s="2" t="s">
        <v>44</v>
      </c>
      <c r="N146" s="2">
        <v>24</v>
      </c>
      <c r="O146" s="2" t="s">
        <v>231</v>
      </c>
      <c r="P146" s="2" t="s">
        <v>450</v>
      </c>
      <c r="Q146" s="2"/>
      <c r="R146" s="2">
        <v>5.7</v>
      </c>
      <c r="S146" s="2"/>
      <c r="T146" s="2">
        <v>63.5</v>
      </c>
      <c r="U146" s="2">
        <v>59.9</v>
      </c>
    </row>
    <row r="147" spans="1:21" s="3" customFormat="1" x14ac:dyDescent="0.3">
      <c r="A147" s="3">
        <v>146</v>
      </c>
      <c r="B147" s="3" t="s">
        <v>296</v>
      </c>
      <c r="C147" s="3">
        <v>2851</v>
      </c>
      <c r="D147" s="2" t="s">
        <v>297</v>
      </c>
      <c r="E147" s="2"/>
      <c r="F147" s="2">
        <v>7.75</v>
      </c>
      <c r="G147" s="2">
        <v>7.75</v>
      </c>
      <c r="H147" s="2">
        <v>7.75</v>
      </c>
      <c r="I147" s="2">
        <v>-0.45000000000000018</v>
      </c>
      <c r="J147" s="2" t="s">
        <v>214</v>
      </c>
      <c r="K147" s="2" t="s">
        <v>44</v>
      </c>
      <c r="L147" s="2" t="s">
        <v>45</v>
      </c>
      <c r="M147" s="2" t="s">
        <v>49</v>
      </c>
      <c r="N147" s="2">
        <v>23</v>
      </c>
      <c r="O147" s="2" t="s">
        <v>231</v>
      </c>
      <c r="P147" s="2" t="s">
        <v>450</v>
      </c>
      <c r="Q147" s="2"/>
      <c r="R147" s="2">
        <v>0.5</v>
      </c>
      <c r="S147" s="2"/>
      <c r="T147" s="2">
        <v>60.6</v>
      </c>
      <c r="U147" s="2">
        <v>60.3</v>
      </c>
    </row>
    <row r="148" spans="1:21" s="3" customFormat="1" x14ac:dyDescent="0.3">
      <c r="A148" s="3">
        <v>147</v>
      </c>
      <c r="B148" s="3" t="s">
        <v>298</v>
      </c>
      <c r="C148" s="3">
        <v>2841</v>
      </c>
      <c r="D148" s="2" t="s">
        <v>297</v>
      </c>
      <c r="E148" s="2"/>
      <c r="F148" s="2">
        <v>6</v>
      </c>
      <c r="G148" s="2">
        <v>6</v>
      </c>
      <c r="H148" s="2">
        <v>6</v>
      </c>
      <c r="I148" s="2">
        <v>1.2999999999999998</v>
      </c>
      <c r="J148" s="2" t="s">
        <v>214</v>
      </c>
      <c r="K148" s="2" t="s">
        <v>44</v>
      </c>
      <c r="L148" s="2" t="s">
        <v>45</v>
      </c>
      <c r="M148" s="2" t="s">
        <v>44</v>
      </c>
      <c r="N148" s="2">
        <v>24</v>
      </c>
      <c r="O148" s="2" t="s">
        <v>231</v>
      </c>
      <c r="P148" s="2" t="s">
        <v>450</v>
      </c>
      <c r="Q148" s="2"/>
      <c r="R148" s="2">
        <v>6</v>
      </c>
      <c r="S148" s="2"/>
      <c r="T148" s="2">
        <v>35.4</v>
      </c>
      <c r="U148" s="2">
        <v>33.299999999999997</v>
      </c>
    </row>
    <row r="149" spans="1:21" s="3" customFormat="1" x14ac:dyDescent="0.3">
      <c r="A149" s="3">
        <v>148</v>
      </c>
      <c r="B149" s="3" t="s">
        <v>299</v>
      </c>
      <c r="C149" s="3">
        <v>2848</v>
      </c>
      <c r="D149" s="2" t="s">
        <v>297</v>
      </c>
      <c r="E149" s="2"/>
      <c r="F149" s="2">
        <v>7.2</v>
      </c>
      <c r="G149" s="2">
        <v>7.2</v>
      </c>
      <c r="H149" s="2">
        <v>7.2</v>
      </c>
      <c r="I149" s="2">
        <v>9.9999999999999645E-2</v>
      </c>
      <c r="J149" s="2" t="s">
        <v>214</v>
      </c>
      <c r="K149" s="2" t="s">
        <v>44</v>
      </c>
      <c r="L149" s="2" t="s">
        <v>45</v>
      </c>
      <c r="M149" s="2" t="s">
        <v>49</v>
      </c>
      <c r="N149" s="2">
        <v>23</v>
      </c>
      <c r="O149" s="2" t="s">
        <v>231</v>
      </c>
      <c r="P149" s="2" t="s">
        <v>450</v>
      </c>
      <c r="Q149" s="2"/>
      <c r="R149" s="2">
        <v>0.7</v>
      </c>
      <c r="S149" s="2"/>
      <c r="T149" s="2">
        <v>58.8</v>
      </c>
      <c r="U149" s="2">
        <v>58.4</v>
      </c>
    </row>
    <row r="150" spans="1:21" s="3" customFormat="1" x14ac:dyDescent="0.3">
      <c r="A150" s="3">
        <v>149</v>
      </c>
      <c r="B150" s="3" t="s">
        <v>300</v>
      </c>
      <c r="C150" s="3">
        <v>2845</v>
      </c>
      <c r="D150" s="2" t="s">
        <v>297</v>
      </c>
      <c r="E150" s="2"/>
      <c r="F150" s="2">
        <v>6.54</v>
      </c>
      <c r="G150" s="2">
        <v>6.54</v>
      </c>
      <c r="H150" s="2">
        <v>6.54</v>
      </c>
      <c r="I150" s="2">
        <v>0.75999999999999979</v>
      </c>
      <c r="J150" s="2" t="s">
        <v>214</v>
      </c>
      <c r="K150" s="2" t="s">
        <v>44</v>
      </c>
      <c r="L150" s="2" t="s">
        <v>45</v>
      </c>
      <c r="M150" s="2" t="s">
        <v>44</v>
      </c>
      <c r="N150" s="2">
        <v>24</v>
      </c>
      <c r="O150" s="2" t="s">
        <v>231</v>
      </c>
      <c r="P150" s="2" t="s">
        <v>450</v>
      </c>
      <c r="Q150" s="2"/>
      <c r="R150" s="2">
        <v>7.1</v>
      </c>
      <c r="S150" s="2"/>
      <c r="T150" s="2">
        <v>42.1</v>
      </c>
      <c r="U150" s="2">
        <v>39.1</v>
      </c>
    </row>
    <row r="151" spans="1:21" s="3" customFormat="1" x14ac:dyDescent="0.3">
      <c r="A151" s="3">
        <v>150</v>
      </c>
      <c r="B151" s="3" t="s">
        <v>301</v>
      </c>
      <c r="C151" s="3">
        <v>2854</v>
      </c>
      <c r="D151" s="2" t="s">
        <v>297</v>
      </c>
      <c r="E151" s="2"/>
      <c r="F151" s="2">
        <v>9.32</v>
      </c>
      <c r="G151" s="2">
        <v>9.32</v>
      </c>
      <c r="H151" s="2">
        <v>9.32</v>
      </c>
      <c r="I151" s="2">
        <v>-2.0200000000000005</v>
      </c>
      <c r="J151" s="2" t="s">
        <v>214</v>
      </c>
      <c r="K151" s="2" t="s">
        <v>44</v>
      </c>
      <c r="L151" s="2" t="s">
        <v>45</v>
      </c>
      <c r="M151" s="2" t="s">
        <v>49</v>
      </c>
      <c r="N151" s="2">
        <v>23</v>
      </c>
      <c r="O151" s="2" t="s">
        <v>231</v>
      </c>
      <c r="P151" s="2" t="s">
        <v>450</v>
      </c>
      <c r="Q151" s="2"/>
      <c r="R151" s="2">
        <v>0.9</v>
      </c>
      <c r="S151" s="2"/>
      <c r="T151" s="2">
        <v>50.8</v>
      </c>
      <c r="U151" s="2">
        <v>50.4</v>
      </c>
    </row>
    <row r="152" spans="1:21" s="3" customFormat="1" x14ac:dyDescent="0.3">
      <c r="A152" s="3">
        <v>151</v>
      </c>
      <c r="B152" s="3" t="s">
        <v>302</v>
      </c>
      <c r="C152" s="3">
        <v>2649</v>
      </c>
      <c r="D152" s="2" t="s">
        <v>303</v>
      </c>
      <c r="E152" s="2"/>
      <c r="F152" s="2"/>
      <c r="G152" s="2"/>
      <c r="H152" s="2">
        <v>2.9200000000000017</v>
      </c>
      <c r="I152" s="2">
        <v>26.5</v>
      </c>
      <c r="J152" s="2" t="s">
        <v>214</v>
      </c>
      <c r="K152" s="2" t="s">
        <v>304</v>
      </c>
      <c r="L152" s="2" t="s">
        <v>45</v>
      </c>
      <c r="M152" s="2" t="s">
        <v>46</v>
      </c>
      <c r="N152" s="2">
        <v>22</v>
      </c>
      <c r="O152" s="2" t="s">
        <v>231</v>
      </c>
      <c r="P152" s="2" t="s">
        <v>450</v>
      </c>
      <c r="Q152" s="2"/>
      <c r="R152" s="2">
        <v>12.7</v>
      </c>
      <c r="S152" s="2"/>
      <c r="T152" s="2">
        <v>16.899999999999999</v>
      </c>
      <c r="U152" s="2">
        <v>14.7</v>
      </c>
    </row>
    <row r="153" spans="1:21" s="3" customFormat="1" x14ac:dyDescent="0.3">
      <c r="A153" s="3">
        <v>152</v>
      </c>
      <c r="B153" s="3" t="s">
        <v>305</v>
      </c>
      <c r="C153" s="3">
        <v>2652</v>
      </c>
      <c r="D153" s="2" t="s">
        <v>306</v>
      </c>
      <c r="E153" s="2"/>
      <c r="F153" s="2"/>
      <c r="G153" s="2"/>
      <c r="H153" s="2">
        <v>3.5</v>
      </c>
      <c r="I153" s="2">
        <v>19.7</v>
      </c>
      <c r="J153" s="2" t="s">
        <v>214</v>
      </c>
      <c r="K153" s="2" t="s">
        <v>304</v>
      </c>
      <c r="L153" s="2" t="s">
        <v>45</v>
      </c>
      <c r="M153" s="2" t="s">
        <v>46</v>
      </c>
      <c r="N153" s="2">
        <v>22</v>
      </c>
      <c r="O153" s="2" t="s">
        <v>231</v>
      </c>
      <c r="P153" s="2" t="s">
        <v>450</v>
      </c>
      <c r="Q153" s="2"/>
      <c r="R153" s="2">
        <v>11.7</v>
      </c>
      <c r="S153" s="2"/>
      <c r="T153" s="2">
        <v>9.5</v>
      </c>
      <c r="U153" s="2">
        <v>8.4</v>
      </c>
    </row>
    <row r="154" spans="1:21" s="3" customFormat="1" x14ac:dyDescent="0.3">
      <c r="A154" s="3">
        <v>153</v>
      </c>
      <c r="B154" s="3" t="s">
        <v>307</v>
      </c>
      <c r="C154" s="3">
        <v>2655</v>
      </c>
      <c r="D154" s="2" t="s">
        <v>306</v>
      </c>
      <c r="E154" s="2"/>
      <c r="F154" s="2"/>
      <c r="G154" s="2"/>
      <c r="H154" s="2">
        <v>2.3999999999999986</v>
      </c>
      <c r="I154" s="2">
        <v>20.8</v>
      </c>
      <c r="J154" s="2" t="s">
        <v>214</v>
      </c>
      <c r="K154" s="2" t="s">
        <v>304</v>
      </c>
      <c r="L154" s="2" t="s">
        <v>45</v>
      </c>
      <c r="M154" s="2" t="s">
        <v>46</v>
      </c>
      <c r="N154" s="2">
        <v>22</v>
      </c>
      <c r="O154" s="2" t="s">
        <v>231</v>
      </c>
      <c r="P154" s="2" t="s">
        <v>450</v>
      </c>
      <c r="Q154" s="2"/>
      <c r="R154" s="2">
        <v>14.4</v>
      </c>
      <c r="S154" s="2"/>
      <c r="T154" s="2">
        <v>11.1</v>
      </c>
      <c r="U154" s="2">
        <v>9.5</v>
      </c>
    </row>
    <row r="155" spans="1:21" s="3" customFormat="1" x14ac:dyDescent="0.3">
      <c r="A155" s="3">
        <v>154</v>
      </c>
      <c r="B155" s="3" t="s">
        <v>308</v>
      </c>
      <c r="C155" s="3">
        <v>2656</v>
      </c>
      <c r="D155" s="2" t="s">
        <v>306</v>
      </c>
      <c r="E155" s="2"/>
      <c r="F155" s="2"/>
      <c r="G155" s="2"/>
      <c r="H155" s="2">
        <v>2.0999999999999979</v>
      </c>
      <c r="I155" s="2">
        <v>21.1</v>
      </c>
      <c r="J155" s="2" t="s">
        <v>214</v>
      </c>
      <c r="K155" s="2" t="s">
        <v>304</v>
      </c>
      <c r="L155" s="2" t="s">
        <v>45</v>
      </c>
      <c r="M155" s="2" t="s">
        <v>46</v>
      </c>
      <c r="N155" s="2">
        <v>22</v>
      </c>
      <c r="O155" s="2" t="s">
        <v>231</v>
      </c>
      <c r="P155" s="2" t="s">
        <v>450</v>
      </c>
      <c r="Q155" s="2"/>
      <c r="R155" s="2">
        <v>11.9</v>
      </c>
      <c r="S155" s="2"/>
      <c r="T155" s="2">
        <v>22.5</v>
      </c>
      <c r="U155" s="2">
        <v>19.8</v>
      </c>
    </row>
    <row r="156" spans="1:21" s="3" customFormat="1" x14ac:dyDescent="0.3">
      <c r="A156" s="3">
        <v>155</v>
      </c>
      <c r="B156" s="3" t="s">
        <v>309</v>
      </c>
      <c r="C156" s="3">
        <v>2657</v>
      </c>
      <c r="D156" s="2" t="s">
        <v>306</v>
      </c>
      <c r="E156" s="2"/>
      <c r="F156" s="2"/>
      <c r="G156" s="2"/>
      <c r="H156" s="2">
        <v>1.8000000000000007</v>
      </c>
      <c r="I156" s="2">
        <v>21.4</v>
      </c>
      <c r="J156" s="2" t="s">
        <v>214</v>
      </c>
      <c r="K156" s="2" t="s">
        <v>304</v>
      </c>
      <c r="L156" s="2" t="s">
        <v>45</v>
      </c>
      <c r="M156" s="2" t="s">
        <v>46</v>
      </c>
      <c r="N156" s="2">
        <v>22</v>
      </c>
      <c r="O156" s="2" t="s">
        <v>231</v>
      </c>
      <c r="P156" s="2" t="s">
        <v>450</v>
      </c>
      <c r="Q156" s="2"/>
      <c r="R156" s="2">
        <v>15.9</v>
      </c>
      <c r="S156" s="2"/>
      <c r="T156" s="2">
        <v>14.4</v>
      </c>
      <c r="U156" s="2">
        <v>12.1</v>
      </c>
    </row>
    <row r="157" spans="1:21" s="3" customFormat="1" x14ac:dyDescent="0.3">
      <c r="A157" s="3">
        <v>156</v>
      </c>
      <c r="B157" s="3" t="s">
        <v>310</v>
      </c>
      <c r="C157" s="3">
        <v>2659</v>
      </c>
      <c r="D157" s="2" t="s">
        <v>306</v>
      </c>
      <c r="E157" s="2"/>
      <c r="F157" s="2"/>
      <c r="G157" s="2"/>
      <c r="H157" s="2">
        <v>0.19999999999999929</v>
      </c>
      <c r="I157" s="2">
        <v>23</v>
      </c>
      <c r="J157" s="2" t="s">
        <v>214</v>
      </c>
      <c r="K157" s="2" t="s">
        <v>304</v>
      </c>
      <c r="L157" s="2" t="s">
        <v>45</v>
      </c>
      <c r="M157" s="2" t="s">
        <v>46</v>
      </c>
      <c r="N157" s="2">
        <v>22</v>
      </c>
      <c r="O157" s="2" t="s">
        <v>231</v>
      </c>
      <c r="P157" s="2" t="s">
        <v>450</v>
      </c>
      <c r="Q157" s="2"/>
      <c r="R157" s="2">
        <v>6.1</v>
      </c>
      <c r="S157" s="2"/>
      <c r="T157" s="2">
        <v>12.4</v>
      </c>
      <c r="U157" s="2">
        <v>11.6</v>
      </c>
    </row>
    <row r="158" spans="1:21" s="3" customFormat="1" x14ac:dyDescent="0.3">
      <c r="A158" s="3">
        <v>157</v>
      </c>
      <c r="B158" s="3" t="s">
        <v>311</v>
      </c>
      <c r="C158" s="3">
        <v>2658</v>
      </c>
      <c r="D158" s="2" t="s">
        <v>306</v>
      </c>
      <c r="E158" s="2"/>
      <c r="F158" s="2"/>
      <c r="G158" s="2"/>
      <c r="H158" s="2">
        <v>1.0999999999999979</v>
      </c>
      <c r="I158" s="2">
        <v>22.1</v>
      </c>
      <c r="J158" s="2" t="s">
        <v>214</v>
      </c>
      <c r="K158" s="2" t="s">
        <v>304</v>
      </c>
      <c r="L158" s="2" t="s">
        <v>45</v>
      </c>
      <c r="M158" s="2" t="s">
        <v>46</v>
      </c>
      <c r="N158" s="2">
        <v>22</v>
      </c>
      <c r="O158" s="2" t="s">
        <v>231</v>
      </c>
      <c r="P158" s="2" t="s">
        <v>450</v>
      </c>
      <c r="Q158" s="2"/>
      <c r="R158" s="2">
        <v>10</v>
      </c>
      <c r="S158" s="2"/>
      <c r="T158" s="2">
        <v>20.8</v>
      </c>
      <c r="U158" s="2">
        <v>18.7</v>
      </c>
    </row>
    <row r="159" spans="1:21" s="3" customFormat="1" x14ac:dyDescent="0.3">
      <c r="A159" s="3">
        <v>158</v>
      </c>
      <c r="B159" s="3" t="s">
        <v>312</v>
      </c>
      <c r="C159" s="3">
        <v>2766</v>
      </c>
      <c r="D159" s="2" t="s">
        <v>313</v>
      </c>
      <c r="E159" s="2"/>
      <c r="F159" s="2">
        <v>13.5</v>
      </c>
      <c r="G159" s="2">
        <v>14</v>
      </c>
      <c r="H159" s="2">
        <v>13.75</v>
      </c>
      <c r="I159" s="2">
        <v>-8.09</v>
      </c>
      <c r="J159" s="2" t="s">
        <v>43</v>
      </c>
      <c r="K159" s="2" t="s">
        <v>314</v>
      </c>
      <c r="L159" s="2" t="s">
        <v>21</v>
      </c>
      <c r="M159" s="2" t="s">
        <v>403</v>
      </c>
      <c r="N159" s="2">
        <v>24.5</v>
      </c>
      <c r="O159" s="2" t="s">
        <v>231</v>
      </c>
      <c r="P159" s="2" t="s">
        <v>450</v>
      </c>
      <c r="Q159" s="2"/>
      <c r="R159" s="2">
        <v>25.32</v>
      </c>
      <c r="S159" s="2"/>
      <c r="T159" s="2">
        <v>19.7</v>
      </c>
      <c r="U159" s="2">
        <v>14.71</v>
      </c>
    </row>
    <row r="160" spans="1:21" s="3" customFormat="1" x14ac:dyDescent="0.3">
      <c r="A160" s="3">
        <v>159</v>
      </c>
      <c r="B160" s="3" t="s">
        <v>315</v>
      </c>
      <c r="C160" s="3">
        <v>2767</v>
      </c>
      <c r="D160" s="2" t="s">
        <v>313</v>
      </c>
      <c r="E160" s="2"/>
      <c r="F160" s="2">
        <v>14</v>
      </c>
      <c r="G160" s="2">
        <v>14.5</v>
      </c>
      <c r="H160" s="2">
        <v>14.25</v>
      </c>
      <c r="I160" s="2">
        <v>-8.59</v>
      </c>
      <c r="J160" s="2" t="s">
        <v>43</v>
      </c>
      <c r="K160" s="2" t="s">
        <v>314</v>
      </c>
      <c r="L160" s="2" t="s">
        <v>21</v>
      </c>
      <c r="M160" s="2" t="s">
        <v>403</v>
      </c>
      <c r="N160" s="2">
        <v>24.5</v>
      </c>
      <c r="O160" s="2" t="s">
        <v>231</v>
      </c>
      <c r="P160" s="2" t="s">
        <v>450</v>
      </c>
      <c r="Q160" s="2"/>
      <c r="R160" s="2">
        <v>36.92</v>
      </c>
      <c r="S160" s="2"/>
      <c r="T160" s="2">
        <v>24.4</v>
      </c>
      <c r="U160" s="2">
        <v>15.39</v>
      </c>
    </row>
    <row r="161" spans="1:21" s="3" customFormat="1" x14ac:dyDescent="0.3">
      <c r="A161" s="3">
        <v>160</v>
      </c>
      <c r="B161" s="3" t="s">
        <v>316</v>
      </c>
      <c r="C161" s="3">
        <v>2768</v>
      </c>
      <c r="D161" s="2" t="s">
        <v>313</v>
      </c>
      <c r="E161" s="2"/>
      <c r="F161" s="2">
        <v>15</v>
      </c>
      <c r="G161" s="2">
        <v>15.5</v>
      </c>
      <c r="H161" s="2">
        <v>15.25</v>
      </c>
      <c r="I161" s="2">
        <v>-9.59</v>
      </c>
      <c r="J161" s="2" t="s">
        <v>43</v>
      </c>
      <c r="K161" s="2" t="s">
        <v>314</v>
      </c>
      <c r="L161" s="2" t="s">
        <v>21</v>
      </c>
      <c r="M161" s="2" t="s">
        <v>403</v>
      </c>
      <c r="N161" s="2">
        <v>24.5</v>
      </c>
      <c r="O161" s="2" t="s">
        <v>231</v>
      </c>
      <c r="P161" s="2" t="s">
        <v>450</v>
      </c>
      <c r="Q161" s="2"/>
      <c r="R161" s="2">
        <v>15.99</v>
      </c>
      <c r="S161" s="2"/>
      <c r="T161" s="2">
        <v>39.72</v>
      </c>
      <c r="U161" s="2">
        <v>33.369999999999997</v>
      </c>
    </row>
    <row r="162" spans="1:21" s="3" customFormat="1" x14ac:dyDescent="0.3">
      <c r="A162" s="3">
        <v>161</v>
      </c>
      <c r="B162" s="3" t="s">
        <v>317</v>
      </c>
      <c r="C162" s="3">
        <v>2769</v>
      </c>
      <c r="D162" s="2" t="s">
        <v>313</v>
      </c>
      <c r="E162" s="2"/>
      <c r="F162" s="2">
        <v>16</v>
      </c>
      <c r="G162" s="2">
        <v>17</v>
      </c>
      <c r="H162" s="2">
        <v>16.5</v>
      </c>
      <c r="I162" s="2">
        <v>-10.84</v>
      </c>
      <c r="J162" s="2" t="s">
        <v>43</v>
      </c>
      <c r="K162" s="2" t="s">
        <v>314</v>
      </c>
      <c r="L162" s="2" t="s">
        <v>45</v>
      </c>
      <c r="M162" s="2" t="s">
        <v>44</v>
      </c>
      <c r="N162" s="2">
        <v>24</v>
      </c>
      <c r="O162" s="2" t="s">
        <v>231</v>
      </c>
      <c r="P162" s="2" t="s">
        <v>450</v>
      </c>
      <c r="Q162" s="2"/>
      <c r="R162" s="2">
        <v>23.06</v>
      </c>
      <c r="S162" s="2"/>
      <c r="T162" s="2">
        <v>45.48</v>
      </c>
      <c r="U162" s="2">
        <v>34.99</v>
      </c>
    </row>
    <row r="163" spans="1:21" s="3" customFormat="1" x14ac:dyDescent="0.3">
      <c r="A163" s="3">
        <v>162</v>
      </c>
      <c r="B163" s="3" t="s">
        <v>318</v>
      </c>
      <c r="C163" s="3">
        <v>2770</v>
      </c>
      <c r="D163" s="2" t="s">
        <v>313</v>
      </c>
      <c r="E163" s="2"/>
      <c r="F163" s="2">
        <v>17.2</v>
      </c>
      <c r="G163" s="2">
        <v>17.3</v>
      </c>
      <c r="H163" s="2">
        <v>17.25</v>
      </c>
      <c r="I163" s="2">
        <v>-11.59</v>
      </c>
      <c r="J163" s="2" t="s">
        <v>43</v>
      </c>
      <c r="K163" s="2" t="s">
        <v>314</v>
      </c>
      <c r="L163" s="2" t="s">
        <v>45</v>
      </c>
      <c r="M163" s="2" t="s">
        <v>44</v>
      </c>
      <c r="N163" s="2">
        <v>24</v>
      </c>
      <c r="O163" s="2" t="s">
        <v>231</v>
      </c>
      <c r="P163" s="2" t="s">
        <v>450</v>
      </c>
      <c r="Q163" s="2"/>
      <c r="R163" s="2">
        <v>36.619999999999997</v>
      </c>
      <c r="S163" s="2"/>
      <c r="T163" s="2">
        <v>48.84</v>
      </c>
      <c r="U163" s="2">
        <v>30.95</v>
      </c>
    </row>
    <row r="164" spans="1:21" s="3" customFormat="1" x14ac:dyDescent="0.3">
      <c r="A164" s="3">
        <v>163</v>
      </c>
      <c r="B164" s="3" t="s">
        <v>319</v>
      </c>
      <c r="C164" s="3">
        <v>2771</v>
      </c>
      <c r="D164" s="2" t="s">
        <v>313</v>
      </c>
      <c r="E164" s="2"/>
      <c r="F164" s="2">
        <v>18.100000000000001</v>
      </c>
      <c r="G164" s="2">
        <v>18.2</v>
      </c>
      <c r="H164" s="2">
        <v>18.149999999999999</v>
      </c>
      <c r="I164" s="2">
        <v>-12.489999999999998</v>
      </c>
      <c r="J164" s="2" t="s">
        <v>43</v>
      </c>
      <c r="K164" s="2" t="s">
        <v>314</v>
      </c>
      <c r="L164" s="2" t="s">
        <v>45</v>
      </c>
      <c r="M164" s="2" t="s">
        <v>44</v>
      </c>
      <c r="N164" s="2">
        <v>24</v>
      </c>
      <c r="O164" s="2" t="s">
        <v>231</v>
      </c>
      <c r="P164" s="2" t="s">
        <v>450</v>
      </c>
      <c r="Q164" s="2"/>
      <c r="R164" s="2">
        <v>17.059999999999999</v>
      </c>
      <c r="S164" s="2"/>
      <c r="T164" s="2">
        <v>50.96</v>
      </c>
      <c r="U164" s="2">
        <v>42.27</v>
      </c>
    </row>
    <row r="165" spans="1:21" s="3" customFormat="1" x14ac:dyDescent="0.3">
      <c r="A165" s="3">
        <v>164</v>
      </c>
      <c r="B165" s="3" t="s">
        <v>320</v>
      </c>
      <c r="C165" s="3">
        <v>2771</v>
      </c>
      <c r="D165" s="2" t="s">
        <v>313</v>
      </c>
      <c r="E165" s="2"/>
      <c r="F165" s="2">
        <v>18.8</v>
      </c>
      <c r="G165" s="2">
        <v>18.899999999999999</v>
      </c>
      <c r="H165" s="2">
        <v>18.850000000000001</v>
      </c>
      <c r="I165" s="2">
        <v>-13.190000000000001</v>
      </c>
      <c r="J165" s="2" t="s">
        <v>43</v>
      </c>
      <c r="K165" s="2" t="s">
        <v>314</v>
      </c>
      <c r="L165" s="2" t="s">
        <v>45</v>
      </c>
      <c r="M165" s="2" t="s">
        <v>44</v>
      </c>
      <c r="N165" s="2">
        <v>24</v>
      </c>
      <c r="O165" s="2" t="s">
        <v>231</v>
      </c>
      <c r="P165" s="2" t="s">
        <v>450</v>
      </c>
      <c r="Q165" s="2"/>
      <c r="R165" s="2">
        <v>15.3</v>
      </c>
      <c r="S165" s="2"/>
      <c r="T165" s="2">
        <v>53.02</v>
      </c>
      <c r="U165" s="2">
        <v>44.91</v>
      </c>
    </row>
    <row r="166" spans="1:21" s="3" customFormat="1" x14ac:dyDescent="0.3">
      <c r="A166" s="3">
        <v>165</v>
      </c>
      <c r="B166" s="3" t="s">
        <v>321</v>
      </c>
      <c r="C166" s="3">
        <v>2772</v>
      </c>
      <c r="D166" s="2" t="s">
        <v>313</v>
      </c>
      <c r="E166" s="2"/>
      <c r="F166" s="2">
        <v>19.399999999999999</v>
      </c>
      <c r="G166" s="2">
        <v>19.5</v>
      </c>
      <c r="H166" s="2">
        <v>19.45</v>
      </c>
      <c r="I166" s="2">
        <v>-13.79</v>
      </c>
      <c r="J166" s="2" t="s">
        <v>43</v>
      </c>
      <c r="K166" s="2" t="s">
        <v>314</v>
      </c>
      <c r="L166" s="2" t="s">
        <v>45</v>
      </c>
      <c r="M166" s="2" t="s">
        <v>44</v>
      </c>
      <c r="N166" s="2">
        <v>24</v>
      </c>
      <c r="O166" s="2" t="s">
        <v>231</v>
      </c>
      <c r="P166" s="2" t="s">
        <v>450</v>
      </c>
      <c r="Q166" s="2"/>
      <c r="R166" s="2">
        <v>31.14</v>
      </c>
      <c r="S166" s="2"/>
      <c r="T166" s="2">
        <v>39.79</v>
      </c>
      <c r="U166" s="2">
        <v>27.4</v>
      </c>
    </row>
    <row r="167" spans="1:21" s="3" customFormat="1" x14ac:dyDescent="0.3">
      <c r="A167" s="3">
        <v>166</v>
      </c>
      <c r="B167" s="3" t="s">
        <v>322</v>
      </c>
      <c r="C167" s="3">
        <v>2773</v>
      </c>
      <c r="D167" s="2" t="s">
        <v>313</v>
      </c>
      <c r="E167" s="2"/>
      <c r="F167" s="2">
        <v>20.149999999999999</v>
      </c>
      <c r="G167" s="2">
        <v>20.350000000000001</v>
      </c>
      <c r="H167" s="2">
        <v>20.25</v>
      </c>
      <c r="I167" s="2">
        <v>-14.59</v>
      </c>
      <c r="J167" s="2" t="s">
        <v>43</v>
      </c>
      <c r="K167" s="2" t="s">
        <v>314</v>
      </c>
      <c r="L167" s="2" t="s">
        <v>45</v>
      </c>
      <c r="M167" s="2" t="s">
        <v>44</v>
      </c>
      <c r="N167" s="2">
        <v>24</v>
      </c>
      <c r="O167" s="2" t="s">
        <v>231</v>
      </c>
      <c r="P167" s="2" t="s">
        <v>450</v>
      </c>
      <c r="Q167" s="2"/>
      <c r="R167" s="2">
        <v>30.75</v>
      </c>
      <c r="S167" s="2"/>
      <c r="T167" s="2">
        <v>25.9</v>
      </c>
      <c r="U167" s="2">
        <v>17.940000000000001</v>
      </c>
    </row>
    <row r="168" spans="1:21" s="3" customFormat="1" x14ac:dyDescent="0.3">
      <c r="A168" s="3">
        <v>167</v>
      </c>
      <c r="B168" s="3" t="s">
        <v>323</v>
      </c>
      <c r="C168" s="3">
        <v>2774</v>
      </c>
      <c r="D168" s="2" t="s">
        <v>313</v>
      </c>
      <c r="E168" s="2"/>
      <c r="F168" s="2">
        <v>21.2</v>
      </c>
      <c r="G168" s="2">
        <v>21.3</v>
      </c>
      <c r="H168" s="2">
        <v>21.25</v>
      </c>
      <c r="I168" s="2">
        <v>-15.59</v>
      </c>
      <c r="J168" s="2" t="s">
        <v>43</v>
      </c>
      <c r="K168" s="2" t="s">
        <v>314</v>
      </c>
      <c r="L168" s="2" t="s">
        <v>45</v>
      </c>
      <c r="M168" s="2" t="s">
        <v>44</v>
      </c>
      <c r="N168" s="2">
        <v>24</v>
      </c>
      <c r="O168" s="2" t="s">
        <v>231</v>
      </c>
      <c r="P168" s="2" t="s">
        <v>450</v>
      </c>
      <c r="Q168" s="2"/>
      <c r="R168" s="2">
        <v>20.54</v>
      </c>
      <c r="S168" s="2"/>
      <c r="T168" s="2">
        <v>39.82</v>
      </c>
      <c r="U168" s="2">
        <v>31.64</v>
      </c>
    </row>
    <row r="169" spans="1:21" s="3" customFormat="1" x14ac:dyDescent="0.3">
      <c r="A169" s="3">
        <v>168</v>
      </c>
      <c r="B169" s="3" t="s">
        <v>324</v>
      </c>
      <c r="C169" s="3">
        <v>2774</v>
      </c>
      <c r="D169" s="2" t="s">
        <v>313</v>
      </c>
      <c r="E169" s="2"/>
      <c r="F169" s="2">
        <v>21.8</v>
      </c>
      <c r="G169" s="2">
        <v>21.9</v>
      </c>
      <c r="H169" s="2">
        <v>21.85</v>
      </c>
      <c r="I169" s="2">
        <v>-16.190000000000001</v>
      </c>
      <c r="J169" s="2" t="s">
        <v>43</v>
      </c>
      <c r="K169" s="2" t="s">
        <v>314</v>
      </c>
      <c r="L169" s="2" t="s">
        <v>45</v>
      </c>
      <c r="M169" s="2" t="s">
        <v>44</v>
      </c>
      <c r="N169" s="2">
        <v>24</v>
      </c>
      <c r="O169" s="2" t="s">
        <v>231</v>
      </c>
      <c r="P169" s="2" t="s">
        <v>450</v>
      </c>
      <c r="Q169" s="2"/>
      <c r="R169" s="2">
        <v>41.32</v>
      </c>
      <c r="S169" s="2"/>
      <c r="T169" s="2">
        <v>40.54</v>
      </c>
      <c r="U169" s="2">
        <v>23.79</v>
      </c>
    </row>
    <row r="170" spans="1:21" s="3" customFormat="1" x14ac:dyDescent="0.3">
      <c r="A170" s="3">
        <v>169</v>
      </c>
      <c r="B170" s="3" t="s">
        <v>325</v>
      </c>
      <c r="C170" s="3">
        <v>2775</v>
      </c>
      <c r="D170" s="2" t="s">
        <v>313</v>
      </c>
      <c r="E170" s="2"/>
      <c r="F170" s="2">
        <v>22.65</v>
      </c>
      <c r="G170" s="2">
        <v>22.7</v>
      </c>
      <c r="H170" s="2">
        <v>22.674999999999997</v>
      </c>
      <c r="I170" s="2">
        <v>-17.014999999999997</v>
      </c>
      <c r="J170" s="2" t="s">
        <v>43</v>
      </c>
      <c r="K170" s="2" t="s">
        <v>314</v>
      </c>
      <c r="L170" s="2" t="s">
        <v>45</v>
      </c>
      <c r="M170" s="2" t="s">
        <v>44</v>
      </c>
      <c r="N170" s="2">
        <v>24</v>
      </c>
      <c r="O170" s="2" t="s">
        <v>231</v>
      </c>
      <c r="P170" s="2" t="s">
        <v>450</v>
      </c>
      <c r="Q170" s="2"/>
      <c r="R170" s="2">
        <v>27.92</v>
      </c>
      <c r="S170" s="2"/>
      <c r="T170" s="2">
        <v>42.57</v>
      </c>
      <c r="U170" s="2">
        <v>30.68</v>
      </c>
    </row>
    <row r="171" spans="1:21" s="3" customFormat="1" x14ac:dyDescent="0.3">
      <c r="A171" s="3">
        <v>170</v>
      </c>
      <c r="B171" s="3" t="s">
        <v>326</v>
      </c>
      <c r="C171" s="3">
        <v>2776</v>
      </c>
      <c r="D171" s="2" t="s">
        <v>313</v>
      </c>
      <c r="E171" s="2"/>
      <c r="F171" s="2">
        <v>23.3</v>
      </c>
      <c r="G171" s="2">
        <v>23.4</v>
      </c>
      <c r="H171" s="2">
        <v>23.35</v>
      </c>
      <c r="I171" s="2">
        <v>-17.690000000000001</v>
      </c>
      <c r="J171" s="2" t="s">
        <v>43</v>
      </c>
      <c r="K171" s="2" t="s">
        <v>314</v>
      </c>
      <c r="L171" s="2" t="s">
        <v>45</v>
      </c>
      <c r="M171" s="2" t="s">
        <v>49</v>
      </c>
      <c r="N171" s="2">
        <v>23</v>
      </c>
      <c r="O171" s="2" t="s">
        <v>231</v>
      </c>
      <c r="P171" s="2" t="s">
        <v>450</v>
      </c>
      <c r="Q171" s="2"/>
      <c r="R171" s="2">
        <v>32.97</v>
      </c>
      <c r="S171" s="2"/>
      <c r="T171" s="2">
        <v>49.32</v>
      </c>
      <c r="U171" s="2">
        <v>33.06</v>
      </c>
    </row>
    <row r="172" spans="1:21" s="3" customFormat="1" x14ac:dyDescent="0.3">
      <c r="A172" s="3">
        <v>171</v>
      </c>
      <c r="B172" s="3" t="s">
        <v>327</v>
      </c>
      <c r="C172" s="3">
        <v>2776</v>
      </c>
      <c r="D172" s="2" t="s">
        <v>313</v>
      </c>
      <c r="E172" s="2"/>
      <c r="F172" s="2">
        <v>23</v>
      </c>
      <c r="G172" s="2">
        <v>23.1</v>
      </c>
      <c r="H172" s="2">
        <v>23.05</v>
      </c>
      <c r="I172" s="2">
        <v>-17.39</v>
      </c>
      <c r="J172" s="2" t="s">
        <v>43</v>
      </c>
      <c r="K172" s="2" t="s">
        <v>314</v>
      </c>
      <c r="L172" s="2" t="s">
        <v>45</v>
      </c>
      <c r="M172" s="2" t="s">
        <v>49</v>
      </c>
      <c r="N172" s="2">
        <v>23</v>
      </c>
      <c r="O172" s="2" t="s">
        <v>231</v>
      </c>
      <c r="P172" s="2" t="s">
        <v>450</v>
      </c>
      <c r="Q172" s="2"/>
      <c r="R172" s="2">
        <v>33.479999999999997</v>
      </c>
      <c r="S172" s="2"/>
      <c r="T172" s="2">
        <v>48.83</v>
      </c>
      <c r="U172" s="2">
        <v>32.479999999999997</v>
      </c>
    </row>
    <row r="173" spans="1:21" s="3" customFormat="1" x14ac:dyDescent="0.3">
      <c r="A173" s="3">
        <v>172</v>
      </c>
      <c r="B173" s="3" t="s">
        <v>328</v>
      </c>
      <c r="C173" s="3">
        <v>2777</v>
      </c>
      <c r="D173" s="2" t="s">
        <v>313</v>
      </c>
      <c r="E173" s="2"/>
      <c r="F173" s="2">
        <v>24.5</v>
      </c>
      <c r="G173" s="2">
        <v>24.6</v>
      </c>
      <c r="H173" s="2">
        <v>24.55</v>
      </c>
      <c r="I173" s="2">
        <v>-18.89</v>
      </c>
      <c r="J173" s="2" t="s">
        <v>43</v>
      </c>
      <c r="K173" s="2" t="s">
        <v>314</v>
      </c>
      <c r="L173" s="2" t="s">
        <v>45</v>
      </c>
      <c r="M173" s="2" t="s">
        <v>49</v>
      </c>
      <c r="N173" s="2">
        <v>23</v>
      </c>
      <c r="O173" s="2" t="s">
        <v>231</v>
      </c>
      <c r="P173" s="2" t="s">
        <v>450</v>
      </c>
      <c r="Q173" s="2"/>
      <c r="R173" s="2">
        <v>16.09</v>
      </c>
      <c r="S173" s="2"/>
      <c r="T173" s="2">
        <v>48.27</v>
      </c>
      <c r="U173" s="2">
        <v>40.5</v>
      </c>
    </row>
    <row r="174" spans="1:21" s="3" customFormat="1" x14ac:dyDescent="0.3">
      <c r="A174" s="3">
        <v>173</v>
      </c>
      <c r="B174" s="3" t="s">
        <v>329</v>
      </c>
      <c r="C174" s="3">
        <v>2779</v>
      </c>
      <c r="D174" s="2" t="s">
        <v>313</v>
      </c>
      <c r="E174" s="2"/>
      <c r="F174" s="2">
        <v>26.47</v>
      </c>
      <c r="G174" s="2">
        <v>26.54</v>
      </c>
      <c r="H174" s="2">
        <v>26.504999999999999</v>
      </c>
      <c r="I174" s="2">
        <v>-20.844999999999999</v>
      </c>
      <c r="J174" s="2" t="s">
        <v>43</v>
      </c>
      <c r="K174" s="2" t="s">
        <v>314</v>
      </c>
      <c r="L174" s="2" t="s">
        <v>45</v>
      </c>
      <c r="M174" s="2" t="s">
        <v>49</v>
      </c>
      <c r="N174" s="2">
        <v>23</v>
      </c>
      <c r="O174" s="2" t="s">
        <v>231</v>
      </c>
      <c r="P174" s="2" t="s">
        <v>450</v>
      </c>
      <c r="Q174" s="2"/>
      <c r="R174" s="2">
        <v>42.35</v>
      </c>
      <c r="S174" s="2"/>
      <c r="T174" s="2">
        <v>13.74</v>
      </c>
      <c r="U174" s="2">
        <v>7.92</v>
      </c>
    </row>
    <row r="175" spans="1:21" s="3" customFormat="1" x14ac:dyDescent="0.3">
      <c r="A175" s="3">
        <v>174</v>
      </c>
      <c r="B175" s="3" t="s">
        <v>330</v>
      </c>
      <c r="C175" s="3">
        <v>2784</v>
      </c>
      <c r="D175" s="2" t="s">
        <v>313</v>
      </c>
      <c r="E175" s="2"/>
      <c r="F175" s="2">
        <v>31.4</v>
      </c>
      <c r="G175" s="2">
        <v>31.5</v>
      </c>
      <c r="H175" s="2">
        <v>31.45</v>
      </c>
      <c r="I175" s="2">
        <v>-25.79</v>
      </c>
      <c r="J175" s="2" t="s">
        <v>43</v>
      </c>
      <c r="K175" s="2" t="s">
        <v>314</v>
      </c>
      <c r="L175" s="2" t="s">
        <v>45</v>
      </c>
      <c r="M175" s="2" t="s">
        <v>49</v>
      </c>
      <c r="N175" s="2">
        <v>23</v>
      </c>
      <c r="O175" s="2" t="s">
        <v>231</v>
      </c>
      <c r="P175" s="2" t="s">
        <v>450</v>
      </c>
      <c r="Q175" s="2"/>
      <c r="R175" s="2">
        <v>3.04</v>
      </c>
      <c r="S175" s="2"/>
      <c r="T175" s="2">
        <v>45.4</v>
      </c>
      <c r="U175" s="2">
        <v>44.02</v>
      </c>
    </row>
    <row r="176" spans="1:21" s="3" customFormat="1" x14ac:dyDescent="0.3">
      <c r="A176" s="3">
        <v>175</v>
      </c>
      <c r="B176" s="3" t="s">
        <v>331</v>
      </c>
      <c r="C176" s="3">
        <v>2788</v>
      </c>
      <c r="D176" s="2" t="s">
        <v>313</v>
      </c>
      <c r="E176" s="2"/>
      <c r="F176" s="2">
        <v>35.6</v>
      </c>
      <c r="G176" s="2">
        <v>35.700000000000003</v>
      </c>
      <c r="H176" s="2">
        <v>35.650000000000006</v>
      </c>
      <c r="I176" s="2">
        <v>-29.990000000000006</v>
      </c>
      <c r="J176" s="2" t="s">
        <v>43</v>
      </c>
      <c r="K176" s="2" t="s">
        <v>314</v>
      </c>
      <c r="L176" s="2" t="s">
        <v>45</v>
      </c>
      <c r="M176" s="2" t="s">
        <v>49</v>
      </c>
      <c r="N176" s="2">
        <v>23</v>
      </c>
      <c r="O176" s="2" t="s">
        <v>231</v>
      </c>
      <c r="P176" s="2" t="s">
        <v>450</v>
      </c>
      <c r="Q176" s="2"/>
      <c r="R176" s="2">
        <v>19.98</v>
      </c>
      <c r="S176" s="2"/>
      <c r="T176" s="2">
        <v>42.9</v>
      </c>
      <c r="U176" s="2">
        <v>34.33</v>
      </c>
    </row>
    <row r="177" spans="1:21" s="3" customFormat="1" x14ac:dyDescent="0.3">
      <c r="A177" s="3">
        <v>176</v>
      </c>
      <c r="B177" s="3" t="s">
        <v>332</v>
      </c>
      <c r="C177" s="3">
        <v>2793</v>
      </c>
      <c r="D177" s="2" t="s">
        <v>313</v>
      </c>
      <c r="E177" s="2"/>
      <c r="F177" s="2">
        <v>40.450000000000003</v>
      </c>
      <c r="G177" s="2">
        <v>40.549999999999997</v>
      </c>
      <c r="H177" s="2">
        <v>40.5</v>
      </c>
      <c r="I177" s="2">
        <v>-34.840000000000003</v>
      </c>
      <c r="J177" s="2" t="s">
        <v>43</v>
      </c>
      <c r="K177" s="2" t="s">
        <v>314</v>
      </c>
      <c r="L177" s="2" t="s">
        <v>45</v>
      </c>
      <c r="M177" s="2" t="s">
        <v>46</v>
      </c>
      <c r="N177" s="2">
        <v>22</v>
      </c>
      <c r="O177" s="2" t="s">
        <v>231</v>
      </c>
      <c r="P177" s="2" t="s">
        <v>450</v>
      </c>
      <c r="Q177" s="2"/>
      <c r="R177" s="2">
        <v>22.55</v>
      </c>
      <c r="S177" s="2"/>
      <c r="T177" s="2">
        <v>12.9</v>
      </c>
      <c r="U177" s="2">
        <v>9.99</v>
      </c>
    </row>
    <row r="178" spans="1:21" s="3" customFormat="1" x14ac:dyDescent="0.3">
      <c r="A178" s="3">
        <v>177</v>
      </c>
      <c r="B178" s="3" t="s">
        <v>333</v>
      </c>
      <c r="C178" s="3">
        <v>2796</v>
      </c>
      <c r="D178" s="2" t="s">
        <v>313</v>
      </c>
      <c r="E178" s="2"/>
      <c r="F178" s="2">
        <v>43.4</v>
      </c>
      <c r="G178" s="2">
        <v>43.5</v>
      </c>
      <c r="H178" s="2">
        <v>43.45</v>
      </c>
      <c r="I178" s="2">
        <v>-37.790000000000006</v>
      </c>
      <c r="J178" s="2" t="s">
        <v>43</v>
      </c>
      <c r="K178" s="2" t="s">
        <v>314</v>
      </c>
      <c r="L178" s="2" t="s">
        <v>45</v>
      </c>
      <c r="M178" s="2" t="s">
        <v>46</v>
      </c>
      <c r="N178" s="2">
        <v>22</v>
      </c>
      <c r="O178" s="2" t="s">
        <v>231</v>
      </c>
      <c r="P178" s="2" t="s">
        <v>450</v>
      </c>
      <c r="Q178" s="2"/>
      <c r="R178" s="2">
        <v>23.11</v>
      </c>
      <c r="S178" s="2"/>
      <c r="T178" s="2">
        <v>10.09</v>
      </c>
      <c r="U178" s="2">
        <v>7.76</v>
      </c>
    </row>
    <row r="179" spans="1:21" s="3" customFormat="1" x14ac:dyDescent="0.3">
      <c r="A179" s="3">
        <v>178</v>
      </c>
      <c r="B179" s="3" t="s">
        <v>334</v>
      </c>
      <c r="C179" s="3">
        <v>2800</v>
      </c>
      <c r="D179" s="2" t="s">
        <v>313</v>
      </c>
      <c r="E179" s="2"/>
      <c r="F179" s="2">
        <v>47.5</v>
      </c>
      <c r="G179" s="2">
        <v>47.6</v>
      </c>
      <c r="H179" s="2">
        <v>47.55</v>
      </c>
      <c r="I179" s="2">
        <v>-41.89</v>
      </c>
      <c r="J179" s="2" t="s">
        <v>43</v>
      </c>
      <c r="K179" s="2" t="s">
        <v>314</v>
      </c>
      <c r="L179" s="2" t="s">
        <v>45</v>
      </c>
      <c r="M179" s="2" t="s">
        <v>46</v>
      </c>
      <c r="N179" s="2">
        <v>22</v>
      </c>
      <c r="O179" s="2" t="s">
        <v>231</v>
      </c>
      <c r="P179" s="2" t="s">
        <v>450</v>
      </c>
      <c r="Q179" s="2"/>
      <c r="R179" s="2">
        <v>26.35</v>
      </c>
      <c r="S179" s="2"/>
      <c r="T179" s="2">
        <v>9.02</v>
      </c>
      <c r="U179" s="2">
        <v>6.64</v>
      </c>
    </row>
    <row r="180" spans="1:21" s="3" customFormat="1" x14ac:dyDescent="0.3">
      <c r="A180" s="3">
        <v>179</v>
      </c>
      <c r="B180" s="3" t="s">
        <v>335</v>
      </c>
      <c r="C180" s="3">
        <v>2805</v>
      </c>
      <c r="D180" s="2" t="s">
        <v>336</v>
      </c>
      <c r="E180" s="2"/>
      <c r="F180" s="2">
        <v>2.4</v>
      </c>
      <c r="G180" s="2">
        <v>2.5</v>
      </c>
      <c r="H180" s="2">
        <v>2.4500000000000002</v>
      </c>
      <c r="I180" s="2">
        <v>1.17</v>
      </c>
      <c r="J180" s="2" t="s">
        <v>43</v>
      </c>
      <c r="K180" s="2" t="s">
        <v>337</v>
      </c>
      <c r="L180" s="2" t="s">
        <v>338</v>
      </c>
      <c r="M180" s="2" t="s">
        <v>338</v>
      </c>
      <c r="N180" s="2">
        <v>33.5</v>
      </c>
      <c r="O180" s="2" t="s">
        <v>220</v>
      </c>
      <c r="P180" s="2" t="s">
        <v>450</v>
      </c>
      <c r="Q180" s="2"/>
      <c r="R180" s="2">
        <v>11.81</v>
      </c>
      <c r="S180" s="2"/>
      <c r="T180" s="2">
        <v>0.49</v>
      </c>
      <c r="U180" s="2">
        <v>0.43</v>
      </c>
    </row>
    <row r="181" spans="1:21" s="3" customFormat="1" x14ac:dyDescent="0.3">
      <c r="A181" s="3">
        <v>180</v>
      </c>
      <c r="B181" s="3" t="s">
        <v>339</v>
      </c>
      <c r="C181" s="3">
        <v>2806</v>
      </c>
      <c r="D181" s="2" t="s">
        <v>336</v>
      </c>
      <c r="E181" s="2"/>
      <c r="F181" s="2">
        <v>3.5</v>
      </c>
      <c r="G181" s="2">
        <v>3.6</v>
      </c>
      <c r="H181" s="2">
        <v>3.55</v>
      </c>
      <c r="I181" s="2">
        <v>7.0000000000000284E-2</v>
      </c>
      <c r="J181" s="2" t="s">
        <v>43</v>
      </c>
      <c r="K181" s="2" t="s">
        <v>337</v>
      </c>
      <c r="L181" s="2" t="s">
        <v>338</v>
      </c>
      <c r="M181" s="2" t="s">
        <v>338</v>
      </c>
      <c r="N181" s="2">
        <v>33.5</v>
      </c>
      <c r="O181" s="2" t="s">
        <v>220</v>
      </c>
      <c r="P181" s="2" t="s">
        <v>450</v>
      </c>
      <c r="Q181" s="2"/>
      <c r="R181" s="2">
        <v>3.11</v>
      </c>
      <c r="S181" s="2"/>
      <c r="T181" s="2">
        <v>3.35</v>
      </c>
      <c r="U181" s="2">
        <v>3.24</v>
      </c>
    </row>
    <row r="182" spans="1:21" s="3" customFormat="1" x14ac:dyDescent="0.3">
      <c r="A182" s="3">
        <v>181</v>
      </c>
      <c r="B182" s="3" t="s">
        <v>340</v>
      </c>
      <c r="C182" s="3">
        <v>2808</v>
      </c>
      <c r="D182" s="2" t="s">
        <v>336</v>
      </c>
      <c r="E182" s="2"/>
      <c r="F182" s="2">
        <v>5.44</v>
      </c>
      <c r="G182" s="2">
        <v>5.6</v>
      </c>
      <c r="H182" s="2">
        <v>5.52</v>
      </c>
      <c r="I182" s="2">
        <v>-1.8999999999999995</v>
      </c>
      <c r="J182" s="2" t="s">
        <v>43</v>
      </c>
      <c r="K182" s="2" t="s">
        <v>337</v>
      </c>
      <c r="L182" s="2" t="s">
        <v>338</v>
      </c>
      <c r="M182" s="2" t="s">
        <v>338</v>
      </c>
      <c r="N182" s="2">
        <v>33.5</v>
      </c>
      <c r="O182" s="2" t="s">
        <v>220</v>
      </c>
      <c r="P182" s="2" t="s">
        <v>450</v>
      </c>
      <c r="Q182" s="2"/>
      <c r="R182" s="2">
        <v>5.12</v>
      </c>
      <c r="S182" s="2"/>
      <c r="T182" s="2">
        <v>3.99</v>
      </c>
      <c r="U182" s="2">
        <v>3.78</v>
      </c>
    </row>
    <row r="183" spans="1:21" s="3" customFormat="1" x14ac:dyDescent="0.3">
      <c r="A183" s="3">
        <v>182</v>
      </c>
      <c r="B183" s="3" t="s">
        <v>341</v>
      </c>
      <c r="C183" s="3">
        <v>2810</v>
      </c>
      <c r="D183" s="2" t="s">
        <v>336</v>
      </c>
      <c r="E183" s="2"/>
      <c r="F183" s="2">
        <v>7.4</v>
      </c>
      <c r="G183" s="2">
        <v>7.5</v>
      </c>
      <c r="H183" s="2">
        <v>7.45</v>
      </c>
      <c r="I183" s="2">
        <v>-3.83</v>
      </c>
      <c r="J183" s="2" t="s">
        <v>43</v>
      </c>
      <c r="K183" s="2" t="s">
        <v>337</v>
      </c>
      <c r="L183" s="2" t="s">
        <v>338</v>
      </c>
      <c r="M183" s="2" t="s">
        <v>338</v>
      </c>
      <c r="N183" s="2">
        <v>33.5</v>
      </c>
      <c r="O183" s="2" t="s">
        <v>220</v>
      </c>
      <c r="P183" s="2" t="s">
        <v>450</v>
      </c>
      <c r="Q183" s="2"/>
      <c r="R183" s="2">
        <v>6.31</v>
      </c>
      <c r="S183" s="2"/>
      <c r="T183" s="2">
        <v>4.09</v>
      </c>
      <c r="U183" s="2">
        <v>3.83</v>
      </c>
    </row>
    <row r="184" spans="1:21" s="3" customFormat="1" x14ac:dyDescent="0.3">
      <c r="A184" s="3">
        <v>183</v>
      </c>
      <c r="B184" s="3" t="s">
        <v>342</v>
      </c>
      <c r="C184" s="3">
        <v>2811</v>
      </c>
      <c r="D184" s="2" t="s">
        <v>336</v>
      </c>
      <c r="E184" s="2"/>
      <c r="F184" s="2">
        <v>8.58</v>
      </c>
      <c r="G184" s="2">
        <v>8.65</v>
      </c>
      <c r="H184" s="2">
        <v>8.6150000000000002</v>
      </c>
      <c r="I184" s="2">
        <v>-4.9950000000000001</v>
      </c>
      <c r="J184" s="2" t="s">
        <v>43</v>
      </c>
      <c r="K184" s="2" t="s">
        <v>337</v>
      </c>
      <c r="L184" s="2" t="s">
        <v>79</v>
      </c>
      <c r="M184" s="2" t="s">
        <v>343</v>
      </c>
      <c r="N184" s="2">
        <v>33</v>
      </c>
      <c r="O184" s="2" t="s">
        <v>233</v>
      </c>
      <c r="P184" s="2" t="s">
        <v>450</v>
      </c>
      <c r="Q184" s="2"/>
      <c r="R184" s="2">
        <v>14.75</v>
      </c>
      <c r="S184" s="2"/>
      <c r="T184" s="2">
        <v>2.38</v>
      </c>
      <c r="U184" s="2">
        <v>2.0299999999999998</v>
      </c>
    </row>
    <row r="185" spans="1:21" s="3" customFormat="1" x14ac:dyDescent="0.3">
      <c r="A185" s="3">
        <v>184</v>
      </c>
      <c r="B185" s="3" t="s">
        <v>344</v>
      </c>
      <c r="C185" s="3">
        <v>2813</v>
      </c>
      <c r="D185" s="2" t="s">
        <v>336</v>
      </c>
      <c r="E185" s="2"/>
      <c r="F185" s="2">
        <v>10.1</v>
      </c>
      <c r="G185" s="2">
        <v>10.199999999999999</v>
      </c>
      <c r="H185" s="2">
        <v>10.149999999999999</v>
      </c>
      <c r="I185" s="2">
        <v>-6.5299999999999985</v>
      </c>
      <c r="J185" s="2" t="s">
        <v>43</v>
      </c>
      <c r="K185" s="2" t="s">
        <v>337</v>
      </c>
      <c r="L185" s="2" t="s">
        <v>79</v>
      </c>
      <c r="M185" s="2" t="s">
        <v>343</v>
      </c>
      <c r="N185" s="2">
        <v>33</v>
      </c>
      <c r="O185" s="2" t="s">
        <v>233</v>
      </c>
      <c r="P185" s="2" t="s">
        <v>450</v>
      </c>
      <c r="Q185" s="2"/>
      <c r="R185" s="2">
        <v>8.5</v>
      </c>
      <c r="S185" s="2"/>
      <c r="T185" s="2">
        <v>3.98</v>
      </c>
      <c r="U185" s="2">
        <v>3.64</v>
      </c>
    </row>
    <row r="186" spans="1:21" s="3" customFormat="1" x14ac:dyDescent="0.3">
      <c r="A186" s="3">
        <v>185</v>
      </c>
      <c r="B186" s="3" t="s">
        <v>345</v>
      </c>
      <c r="C186" s="3">
        <v>2814</v>
      </c>
      <c r="D186" s="2" t="s">
        <v>336</v>
      </c>
      <c r="E186" s="2"/>
      <c r="F186" s="2">
        <v>11.47</v>
      </c>
      <c r="G186" s="2">
        <v>11.54</v>
      </c>
      <c r="H186" s="2">
        <v>11.504999999999999</v>
      </c>
      <c r="I186" s="2">
        <v>-7.8849999999999989</v>
      </c>
      <c r="J186" s="2" t="s">
        <v>43</v>
      </c>
      <c r="K186" s="2" t="s">
        <v>337</v>
      </c>
      <c r="L186" s="2" t="s">
        <v>79</v>
      </c>
      <c r="M186" s="2" t="s">
        <v>343</v>
      </c>
      <c r="N186" s="2">
        <v>33</v>
      </c>
      <c r="O186" s="2" t="s">
        <v>233</v>
      </c>
      <c r="P186" s="2" t="s">
        <v>450</v>
      </c>
      <c r="Q186" s="2"/>
      <c r="R186" s="2">
        <v>7.4</v>
      </c>
      <c r="S186" s="2"/>
      <c r="T186" s="2">
        <v>4.68</v>
      </c>
      <c r="U186" s="2">
        <v>4.34</v>
      </c>
    </row>
    <row r="187" spans="1:21" s="3" customFormat="1" x14ac:dyDescent="0.3">
      <c r="A187" s="3">
        <v>186</v>
      </c>
      <c r="B187" s="3" t="s">
        <v>346</v>
      </c>
      <c r="C187" s="3">
        <v>2816</v>
      </c>
      <c r="D187" s="2" t="s">
        <v>336</v>
      </c>
      <c r="E187" s="2"/>
      <c r="F187" s="2">
        <v>13.64</v>
      </c>
      <c r="G187" s="2">
        <v>13.73</v>
      </c>
      <c r="H187" s="2">
        <v>13.685</v>
      </c>
      <c r="I187" s="2">
        <v>-10.065000000000001</v>
      </c>
      <c r="J187" s="2" t="s">
        <v>43</v>
      </c>
      <c r="K187" s="2" t="s">
        <v>337</v>
      </c>
      <c r="L187" s="2" t="s">
        <v>79</v>
      </c>
      <c r="M187" s="2" t="s">
        <v>343</v>
      </c>
      <c r="N187" s="2">
        <v>33</v>
      </c>
      <c r="O187" s="2" t="s">
        <v>233</v>
      </c>
      <c r="P187" s="2" t="s">
        <v>450</v>
      </c>
      <c r="Q187" s="2"/>
      <c r="R187" s="2">
        <v>24.32</v>
      </c>
      <c r="S187" s="2"/>
      <c r="T187" s="2">
        <v>8.6300000000000008</v>
      </c>
      <c r="U187" s="2">
        <v>6.53</v>
      </c>
    </row>
    <row r="188" spans="1:21" s="3" customFormat="1" x14ac:dyDescent="0.3">
      <c r="A188" s="3">
        <v>187</v>
      </c>
      <c r="B188" s="3" t="s">
        <v>347</v>
      </c>
      <c r="C188" s="3">
        <v>2818</v>
      </c>
      <c r="D188" s="2" t="s">
        <v>336</v>
      </c>
      <c r="E188" s="2"/>
      <c r="F188" s="2">
        <v>15.4</v>
      </c>
      <c r="G188" s="2">
        <v>15.5</v>
      </c>
      <c r="H188" s="2">
        <v>15.45</v>
      </c>
      <c r="I188" s="2">
        <v>-11.829999999999998</v>
      </c>
      <c r="J188" s="2" t="s">
        <v>43</v>
      </c>
      <c r="K188" s="2" t="s">
        <v>337</v>
      </c>
      <c r="L188" s="2" t="s">
        <v>79</v>
      </c>
      <c r="M188" s="2" t="s">
        <v>85</v>
      </c>
      <c r="N188" s="2">
        <v>33</v>
      </c>
      <c r="O188" s="2" t="s">
        <v>233</v>
      </c>
      <c r="P188" s="2" t="s">
        <v>450</v>
      </c>
      <c r="Q188" s="2"/>
      <c r="R188" s="2">
        <v>6.1</v>
      </c>
      <c r="S188" s="2"/>
      <c r="T188" s="2">
        <v>7.5</v>
      </c>
      <c r="U188" s="2">
        <v>7.05</v>
      </c>
    </row>
    <row r="189" spans="1:21" s="3" customFormat="1" x14ac:dyDescent="0.3">
      <c r="A189" s="3">
        <v>188</v>
      </c>
      <c r="B189" s="3" t="s">
        <v>348</v>
      </c>
      <c r="C189" s="3">
        <v>2822</v>
      </c>
      <c r="D189" s="2" t="s">
        <v>336</v>
      </c>
      <c r="E189" s="2"/>
      <c r="F189" s="2">
        <v>19.399999999999999</v>
      </c>
      <c r="G189" s="2">
        <v>19.5</v>
      </c>
      <c r="H189" s="2">
        <v>19.45</v>
      </c>
      <c r="I189" s="2">
        <v>-15.829999999999998</v>
      </c>
      <c r="J189" s="2" t="s">
        <v>43</v>
      </c>
      <c r="K189" s="2" t="s">
        <v>337</v>
      </c>
      <c r="L189" s="2" t="s">
        <v>79</v>
      </c>
      <c r="M189" s="2" t="s">
        <v>85</v>
      </c>
      <c r="N189" s="2">
        <v>33</v>
      </c>
      <c r="O189" s="2" t="s">
        <v>233</v>
      </c>
      <c r="P189" s="2" t="s">
        <v>450</v>
      </c>
      <c r="Q189" s="2"/>
      <c r="R189" s="2">
        <v>6.95</v>
      </c>
      <c r="S189" s="2"/>
      <c r="T189" s="2">
        <v>6.04</v>
      </c>
      <c r="U189" s="2">
        <v>5.62</v>
      </c>
    </row>
    <row r="190" spans="1:21" s="3" customFormat="1" x14ac:dyDescent="0.3">
      <c r="A190" s="3">
        <v>189</v>
      </c>
      <c r="B190" s="3" t="s">
        <v>349</v>
      </c>
      <c r="C190" s="3">
        <v>2824</v>
      </c>
      <c r="D190" s="2" t="s">
        <v>336</v>
      </c>
      <c r="E190" s="2"/>
      <c r="F190" s="2">
        <v>21.5</v>
      </c>
      <c r="G190" s="2">
        <v>21.6</v>
      </c>
      <c r="H190" s="2">
        <v>21.55</v>
      </c>
      <c r="I190" s="2">
        <v>-17.93</v>
      </c>
      <c r="J190" s="2" t="s">
        <v>43</v>
      </c>
      <c r="K190" s="2" t="s">
        <v>337</v>
      </c>
      <c r="L190" s="2" t="s">
        <v>79</v>
      </c>
      <c r="M190" s="2" t="s">
        <v>85</v>
      </c>
      <c r="N190" s="2">
        <v>33</v>
      </c>
      <c r="O190" s="2" t="s">
        <v>233</v>
      </c>
      <c r="P190" s="2" t="s">
        <v>450</v>
      </c>
      <c r="Q190" s="2"/>
      <c r="R190" s="2">
        <v>23.43</v>
      </c>
      <c r="S190" s="2"/>
      <c r="T190" s="2">
        <v>4.79</v>
      </c>
      <c r="U190" s="2">
        <v>3.67</v>
      </c>
    </row>
    <row r="191" spans="1:21" s="3" customFormat="1" x14ac:dyDescent="0.3">
      <c r="A191" s="3">
        <v>190</v>
      </c>
      <c r="B191" s="3" t="s">
        <v>350</v>
      </c>
      <c r="C191" s="3">
        <v>2825</v>
      </c>
      <c r="D191" s="2" t="s">
        <v>336</v>
      </c>
      <c r="E191" s="2"/>
      <c r="F191" s="2">
        <v>22.2</v>
      </c>
      <c r="G191" s="2">
        <v>22.3</v>
      </c>
      <c r="H191" s="2">
        <v>22.25</v>
      </c>
      <c r="I191" s="2">
        <v>-18.63</v>
      </c>
      <c r="J191" s="2" t="s">
        <v>43</v>
      </c>
      <c r="K191" s="2" t="s">
        <v>337</v>
      </c>
      <c r="L191" s="2" t="s">
        <v>79</v>
      </c>
      <c r="M191" s="2" t="s">
        <v>80</v>
      </c>
      <c r="N191" s="2">
        <v>32</v>
      </c>
      <c r="O191" s="2" t="s">
        <v>233</v>
      </c>
      <c r="P191" s="2" t="s">
        <v>450</v>
      </c>
      <c r="Q191" s="2"/>
      <c r="R191" s="2">
        <v>17.25</v>
      </c>
      <c r="S191" s="2"/>
      <c r="T191" s="2">
        <v>7.34</v>
      </c>
      <c r="U191" s="2">
        <v>6.07</v>
      </c>
    </row>
    <row r="192" spans="1:21" s="3" customFormat="1" x14ac:dyDescent="0.3">
      <c r="A192" s="3">
        <v>191</v>
      </c>
      <c r="B192" s="3" t="s">
        <v>351</v>
      </c>
      <c r="C192" s="3">
        <v>2825</v>
      </c>
      <c r="D192" s="2" t="s">
        <v>336</v>
      </c>
      <c r="E192" s="2"/>
      <c r="F192" s="2">
        <v>22.7</v>
      </c>
      <c r="G192" s="2">
        <v>22.8</v>
      </c>
      <c r="H192" s="2">
        <v>22.75</v>
      </c>
      <c r="I192" s="2">
        <v>-19.13</v>
      </c>
      <c r="J192" s="2" t="s">
        <v>43</v>
      </c>
      <c r="K192" s="2" t="s">
        <v>337</v>
      </c>
      <c r="L192" s="2" t="s">
        <v>79</v>
      </c>
      <c r="M192" s="2" t="s">
        <v>80</v>
      </c>
      <c r="N192" s="2">
        <v>32</v>
      </c>
      <c r="O192" s="2" t="s">
        <v>233</v>
      </c>
      <c r="P192" s="2" t="s">
        <v>450</v>
      </c>
      <c r="Q192" s="2"/>
      <c r="R192" s="2">
        <v>15.3</v>
      </c>
      <c r="S192" s="2"/>
      <c r="T192" s="2">
        <v>3.51</v>
      </c>
      <c r="U192" s="2">
        <v>2.97</v>
      </c>
    </row>
    <row r="193" spans="1:21" s="3" customFormat="1" x14ac:dyDescent="0.3">
      <c r="A193" s="3">
        <v>192</v>
      </c>
      <c r="B193" s="3" t="s">
        <v>352</v>
      </c>
      <c r="C193" s="3">
        <v>2826</v>
      </c>
      <c r="D193" s="2" t="s">
        <v>336</v>
      </c>
      <c r="E193" s="2"/>
      <c r="F193" s="2">
        <v>23.4</v>
      </c>
      <c r="G193" s="2">
        <v>23.5</v>
      </c>
      <c r="H193" s="2">
        <v>23.45</v>
      </c>
      <c r="I193" s="2">
        <v>-19.829999999999998</v>
      </c>
      <c r="J193" s="2" t="s">
        <v>43</v>
      </c>
      <c r="K193" s="2" t="s">
        <v>337</v>
      </c>
      <c r="L193" s="2" t="s">
        <v>79</v>
      </c>
      <c r="M193" s="2" t="s">
        <v>353</v>
      </c>
      <c r="N193" s="2">
        <v>32</v>
      </c>
      <c r="O193" s="2" t="s">
        <v>233</v>
      </c>
      <c r="P193" s="2" t="s">
        <v>450</v>
      </c>
      <c r="Q193" s="2"/>
      <c r="R193" s="2">
        <v>18.850000000000001</v>
      </c>
      <c r="S193" s="2"/>
      <c r="T193" s="2">
        <v>1.86</v>
      </c>
      <c r="U193" s="2">
        <v>1.51</v>
      </c>
    </row>
    <row r="194" spans="1:21" s="3" customFormat="1" x14ac:dyDescent="0.3">
      <c r="A194" s="3">
        <v>193</v>
      </c>
      <c r="B194" s="3" t="s">
        <v>354</v>
      </c>
      <c r="C194" s="3">
        <v>2828</v>
      </c>
      <c r="D194" s="2" t="s">
        <v>336</v>
      </c>
      <c r="E194" s="2"/>
      <c r="F194" s="2">
        <v>25.4</v>
      </c>
      <c r="G194" s="2">
        <v>25.5</v>
      </c>
      <c r="H194" s="2">
        <v>25.45</v>
      </c>
      <c r="I194" s="2">
        <v>-21.83</v>
      </c>
      <c r="J194" s="2" t="s">
        <v>43</v>
      </c>
      <c r="K194" s="2" t="s">
        <v>337</v>
      </c>
      <c r="L194" s="2" t="s">
        <v>79</v>
      </c>
      <c r="M194" s="2" t="s">
        <v>353</v>
      </c>
      <c r="N194" s="2">
        <v>32</v>
      </c>
      <c r="O194" s="2" t="s">
        <v>233</v>
      </c>
      <c r="P194" s="2" t="s">
        <v>450</v>
      </c>
      <c r="Q194" s="2"/>
      <c r="R194" s="2">
        <v>24.12</v>
      </c>
      <c r="S194" s="2"/>
      <c r="T194" s="2">
        <v>3.2</v>
      </c>
      <c r="U194" s="2">
        <v>2.4300000000000002</v>
      </c>
    </row>
    <row r="195" spans="1:21" s="3" customFormat="1" x14ac:dyDescent="0.3">
      <c r="A195" s="3">
        <v>194</v>
      </c>
      <c r="B195" s="3" t="s">
        <v>355</v>
      </c>
      <c r="C195" s="3">
        <v>2831</v>
      </c>
      <c r="D195" s="2" t="s">
        <v>336</v>
      </c>
      <c r="E195" s="2"/>
      <c r="F195" s="2">
        <v>28.4</v>
      </c>
      <c r="G195" s="2">
        <v>28.5</v>
      </c>
      <c r="H195" s="2">
        <v>28.45</v>
      </c>
      <c r="I195" s="2">
        <v>-24.83</v>
      </c>
      <c r="J195" s="2" t="s">
        <v>43</v>
      </c>
      <c r="K195" s="2" t="s">
        <v>337</v>
      </c>
      <c r="L195" s="2" t="s">
        <v>79</v>
      </c>
      <c r="M195" s="2" t="s">
        <v>353</v>
      </c>
      <c r="N195" s="2">
        <v>32</v>
      </c>
      <c r="O195" s="2" t="s">
        <v>233</v>
      </c>
      <c r="P195" s="2" t="s">
        <v>450</v>
      </c>
      <c r="Q195" s="2"/>
      <c r="R195" s="2">
        <v>23.03</v>
      </c>
      <c r="S195" s="2"/>
      <c r="T195" s="2">
        <v>4.25</v>
      </c>
      <c r="U195" s="2">
        <v>3.27</v>
      </c>
    </row>
    <row r="196" spans="1:21" s="3" customFormat="1" x14ac:dyDescent="0.3">
      <c r="A196" s="3">
        <v>195</v>
      </c>
      <c r="B196" s="3" t="s">
        <v>356</v>
      </c>
      <c r="C196" s="3">
        <v>2834</v>
      </c>
      <c r="D196" s="2" t="s">
        <v>336</v>
      </c>
      <c r="E196" s="2"/>
      <c r="F196" s="2">
        <v>31.1</v>
      </c>
      <c r="G196" s="2">
        <v>31.2</v>
      </c>
      <c r="H196" s="2">
        <v>31.15</v>
      </c>
      <c r="I196" s="2">
        <v>-27.529999999999998</v>
      </c>
      <c r="J196" s="2" t="s">
        <v>43</v>
      </c>
      <c r="K196" s="2" t="s">
        <v>337</v>
      </c>
      <c r="L196" s="2" t="s">
        <v>79</v>
      </c>
      <c r="M196" s="2" t="s">
        <v>353</v>
      </c>
      <c r="N196" s="2">
        <v>32</v>
      </c>
      <c r="O196" s="2" t="s">
        <v>233</v>
      </c>
      <c r="P196" s="2" t="s">
        <v>450</v>
      </c>
      <c r="Q196" s="2"/>
      <c r="R196" s="2">
        <v>12.06</v>
      </c>
      <c r="S196" s="2"/>
      <c r="T196" s="2">
        <v>14.44</v>
      </c>
      <c r="U196" s="2">
        <v>12.7</v>
      </c>
    </row>
    <row r="197" spans="1:21" s="3" customFormat="1" x14ac:dyDescent="0.3">
      <c r="A197" s="3">
        <v>196</v>
      </c>
      <c r="B197" s="3" t="s">
        <v>357</v>
      </c>
      <c r="C197" s="3">
        <v>2835</v>
      </c>
      <c r="D197" s="2" t="s">
        <v>336</v>
      </c>
      <c r="E197" s="2"/>
      <c r="F197" s="2">
        <v>32.5</v>
      </c>
      <c r="G197" s="2">
        <v>32.6</v>
      </c>
      <c r="H197" s="2">
        <v>32.549999999999997</v>
      </c>
      <c r="I197" s="2">
        <v>-28.929999999999996</v>
      </c>
      <c r="J197" s="2" t="s">
        <v>43</v>
      </c>
      <c r="K197" s="2" t="s">
        <v>337</v>
      </c>
      <c r="L197" s="2" t="s">
        <v>448</v>
      </c>
      <c r="M197" s="2" t="s">
        <v>449</v>
      </c>
      <c r="N197" s="2">
        <v>31.5</v>
      </c>
      <c r="O197" s="2" t="s">
        <v>233</v>
      </c>
      <c r="P197" s="2" t="s">
        <v>450</v>
      </c>
      <c r="Q197" s="2"/>
      <c r="R197" s="2">
        <v>9.73</v>
      </c>
      <c r="S197" s="2"/>
      <c r="T197" s="2">
        <v>16.88</v>
      </c>
      <c r="U197" s="2">
        <v>15.24</v>
      </c>
    </row>
    <row r="198" spans="1:21" s="3" customFormat="1" x14ac:dyDescent="0.3">
      <c r="A198" s="3">
        <v>197</v>
      </c>
      <c r="B198" s="3" t="s">
        <v>358</v>
      </c>
      <c r="C198" s="3">
        <v>2837</v>
      </c>
      <c r="D198" s="2" t="s">
        <v>336</v>
      </c>
      <c r="E198" s="2"/>
      <c r="F198" s="2">
        <v>34.4</v>
      </c>
      <c r="G198" s="2">
        <v>34.5</v>
      </c>
      <c r="H198" s="2">
        <v>34.450000000000003</v>
      </c>
      <c r="I198" s="2">
        <v>-30.830000000000002</v>
      </c>
      <c r="J198" s="2" t="s">
        <v>43</v>
      </c>
      <c r="K198" s="2" t="s">
        <v>337</v>
      </c>
      <c r="L198" s="2" t="s">
        <v>59</v>
      </c>
      <c r="M198" s="2" t="s">
        <v>59</v>
      </c>
      <c r="N198" s="2">
        <v>31</v>
      </c>
      <c r="O198" s="2" t="s">
        <v>233</v>
      </c>
      <c r="P198" s="2" t="s">
        <v>450</v>
      </c>
      <c r="Q198" s="2"/>
      <c r="R198" s="2">
        <v>9.19</v>
      </c>
      <c r="S198" s="2"/>
      <c r="T198" s="2">
        <v>19.59</v>
      </c>
      <c r="U198" s="2">
        <v>17.79</v>
      </c>
    </row>
    <row r="199" spans="1:21" s="3" customFormat="1" x14ac:dyDescent="0.3">
      <c r="A199" s="3">
        <v>198</v>
      </c>
      <c r="B199" s="3" t="s">
        <v>359</v>
      </c>
      <c r="D199" s="2" t="s">
        <v>360</v>
      </c>
      <c r="E199" s="2"/>
      <c r="F199" s="2">
        <v>4.5</v>
      </c>
      <c r="G199" s="2">
        <v>5</v>
      </c>
      <c r="H199" s="2">
        <v>4.75</v>
      </c>
      <c r="I199" s="2">
        <v>13.760000000000002</v>
      </c>
      <c r="J199" s="2" t="s">
        <v>19</v>
      </c>
      <c r="K199" s="2" t="s">
        <v>244</v>
      </c>
      <c r="L199" s="2" t="s">
        <v>45</v>
      </c>
      <c r="M199" s="2" t="s">
        <v>404</v>
      </c>
      <c r="N199" s="2">
        <v>24</v>
      </c>
      <c r="O199" s="2" t="s">
        <v>231</v>
      </c>
      <c r="P199" s="2" t="s">
        <v>450</v>
      </c>
      <c r="Q199" s="2">
        <v>0.34083225205138901</v>
      </c>
      <c r="R199" s="2">
        <v>21.962206911675999</v>
      </c>
      <c r="S199" s="2"/>
      <c r="T199" s="2">
        <v>55.7544816926805</v>
      </c>
      <c r="U199" s="2">
        <v>43.5</v>
      </c>
    </row>
    <row r="200" spans="1:21" s="3" customFormat="1" x14ac:dyDescent="0.3">
      <c r="A200" s="3">
        <v>199</v>
      </c>
      <c r="B200" s="3" t="s">
        <v>361</v>
      </c>
      <c r="D200" s="2" t="s">
        <v>360</v>
      </c>
      <c r="E200" s="2"/>
      <c r="F200" s="2">
        <v>5.5</v>
      </c>
      <c r="G200" s="2">
        <v>6</v>
      </c>
      <c r="H200" s="2">
        <v>5.75</v>
      </c>
      <c r="I200" s="2">
        <v>12.760000000000002</v>
      </c>
      <c r="J200" s="2" t="s">
        <v>19</v>
      </c>
      <c r="K200" s="2" t="s">
        <v>244</v>
      </c>
      <c r="L200" s="2" t="s">
        <v>45</v>
      </c>
      <c r="M200" s="2" t="s">
        <v>404</v>
      </c>
      <c r="N200" s="2">
        <v>24</v>
      </c>
      <c r="O200" s="2" t="s">
        <v>231</v>
      </c>
      <c r="P200" s="2" t="s">
        <v>450</v>
      </c>
      <c r="Q200" s="2">
        <v>0</v>
      </c>
      <c r="R200" s="2">
        <v>19.3054310156799</v>
      </c>
      <c r="S200" s="2"/>
      <c r="T200" s="2">
        <v>53.138921424352503</v>
      </c>
      <c r="U200" s="2">
        <v>42.9</v>
      </c>
    </row>
    <row r="201" spans="1:21" s="3" customFormat="1" x14ac:dyDescent="0.3">
      <c r="A201" s="3">
        <v>200</v>
      </c>
      <c r="B201" s="3" t="s">
        <v>362</v>
      </c>
      <c r="D201" s="2" t="s">
        <v>360</v>
      </c>
      <c r="E201" s="2"/>
      <c r="F201" s="2">
        <v>8.5</v>
      </c>
      <c r="G201" s="2">
        <v>9</v>
      </c>
      <c r="H201" s="2">
        <v>8.75</v>
      </c>
      <c r="I201" s="2">
        <v>9.7600000000000016</v>
      </c>
      <c r="J201" s="2" t="s">
        <v>19</v>
      </c>
      <c r="K201" s="2" t="s">
        <v>244</v>
      </c>
      <c r="L201" s="2" t="s">
        <v>45</v>
      </c>
      <c r="M201" s="2" t="s">
        <v>404</v>
      </c>
      <c r="N201" s="2">
        <v>24</v>
      </c>
      <c r="O201" s="2" t="s">
        <v>231</v>
      </c>
      <c r="P201" s="2" t="s">
        <v>450</v>
      </c>
      <c r="Q201" s="2">
        <v>0.33346365246188098</v>
      </c>
      <c r="R201" s="2">
        <v>19.603829849213099</v>
      </c>
      <c r="S201" s="2"/>
      <c r="T201" s="2">
        <v>37.627293184331897</v>
      </c>
      <c r="U201" s="2">
        <v>30.3</v>
      </c>
    </row>
    <row r="202" spans="1:21" s="3" customFormat="1" x14ac:dyDescent="0.3">
      <c r="A202" s="3">
        <v>201</v>
      </c>
      <c r="B202" s="3" t="s">
        <v>363</v>
      </c>
      <c r="D202" s="2" t="s">
        <v>360</v>
      </c>
      <c r="E202" s="2"/>
      <c r="F202" s="2">
        <v>9</v>
      </c>
      <c r="G202" s="2">
        <v>9.5</v>
      </c>
      <c r="H202" s="2">
        <v>9.25</v>
      </c>
      <c r="I202" s="2">
        <v>9.2600000000000016</v>
      </c>
      <c r="J202" s="2" t="s">
        <v>19</v>
      </c>
      <c r="K202" s="2" t="s">
        <v>244</v>
      </c>
      <c r="L202" s="2" t="s">
        <v>45</v>
      </c>
      <c r="M202" s="2" t="s">
        <v>404</v>
      </c>
      <c r="N202" s="2">
        <v>24</v>
      </c>
      <c r="O202" s="2" t="s">
        <v>231</v>
      </c>
      <c r="P202" s="2" t="s">
        <v>450</v>
      </c>
      <c r="Q202" s="2">
        <v>0</v>
      </c>
      <c r="R202" s="2">
        <v>23.518510934556399</v>
      </c>
      <c r="S202" s="2"/>
      <c r="T202" s="2">
        <v>30.837605922276801</v>
      </c>
      <c r="U202" s="2">
        <v>23.6</v>
      </c>
    </row>
    <row r="203" spans="1:21" s="3" customFormat="1" x14ac:dyDescent="0.3">
      <c r="A203" s="3">
        <v>202</v>
      </c>
      <c r="B203" s="3" t="s">
        <v>364</v>
      </c>
      <c r="D203" s="2" t="s">
        <v>365</v>
      </c>
      <c r="E203" s="2"/>
      <c r="F203" s="2">
        <v>3.5</v>
      </c>
      <c r="G203" s="2">
        <v>4</v>
      </c>
      <c r="H203" s="2">
        <v>3.75</v>
      </c>
      <c r="I203" s="2">
        <v>11.9</v>
      </c>
      <c r="J203" s="2" t="s">
        <v>19</v>
      </c>
      <c r="K203" s="2" t="s">
        <v>244</v>
      </c>
      <c r="L203" s="2" t="s">
        <v>45</v>
      </c>
      <c r="M203" s="2" t="s">
        <v>404</v>
      </c>
      <c r="N203" s="2">
        <v>24</v>
      </c>
      <c r="O203" s="2" t="s">
        <v>231</v>
      </c>
      <c r="P203" s="2" t="s">
        <v>450</v>
      </c>
      <c r="Q203" s="2">
        <v>2.3759480946723901</v>
      </c>
      <c r="R203" s="2">
        <v>5.0775506135096702</v>
      </c>
      <c r="S203" s="2"/>
      <c r="T203" s="2">
        <v>30.794409291009099</v>
      </c>
      <c r="U203" s="2">
        <v>29.2</v>
      </c>
    </row>
    <row r="204" spans="1:21" s="3" customFormat="1" x14ac:dyDescent="0.3">
      <c r="A204" s="3">
        <v>203</v>
      </c>
      <c r="B204" s="3" t="s">
        <v>366</v>
      </c>
      <c r="D204" s="2" t="s">
        <v>365</v>
      </c>
      <c r="E204" s="2"/>
      <c r="F204" s="2">
        <v>4</v>
      </c>
      <c r="G204" s="2">
        <v>4.5</v>
      </c>
      <c r="H204" s="2">
        <v>4.25</v>
      </c>
      <c r="I204" s="2">
        <v>11.4</v>
      </c>
      <c r="J204" s="2" t="s">
        <v>19</v>
      </c>
      <c r="K204" s="2" t="s">
        <v>244</v>
      </c>
      <c r="L204" s="2" t="s">
        <v>45</v>
      </c>
      <c r="M204" s="2" t="s">
        <v>404</v>
      </c>
      <c r="N204" s="2">
        <v>24</v>
      </c>
      <c r="O204" s="2" t="s">
        <v>231</v>
      </c>
      <c r="P204" s="2" t="s">
        <v>450</v>
      </c>
      <c r="Q204" s="2">
        <v>5.5290492520252403</v>
      </c>
      <c r="R204" s="2">
        <v>4.5390388151682304</v>
      </c>
      <c r="S204" s="2"/>
      <c r="T204" s="2">
        <v>33.283006294350699</v>
      </c>
      <c r="U204" s="2">
        <v>31.8</v>
      </c>
    </row>
    <row r="205" spans="1:21" s="3" customFormat="1" x14ac:dyDescent="0.3">
      <c r="A205" s="3">
        <v>204</v>
      </c>
      <c r="B205" s="3" t="s">
        <v>367</v>
      </c>
      <c r="D205" s="2" t="s">
        <v>365</v>
      </c>
      <c r="E205" s="2"/>
      <c r="F205" s="2">
        <v>5.5</v>
      </c>
      <c r="G205" s="2">
        <v>6</v>
      </c>
      <c r="H205" s="2">
        <v>5.75</v>
      </c>
      <c r="I205" s="2">
        <v>9.9</v>
      </c>
      <c r="J205" s="2" t="s">
        <v>19</v>
      </c>
      <c r="K205" s="2" t="s">
        <v>244</v>
      </c>
      <c r="L205" s="2" t="s">
        <v>45</v>
      </c>
      <c r="M205" s="2" t="s">
        <v>404</v>
      </c>
      <c r="N205" s="2">
        <v>24</v>
      </c>
      <c r="O205" s="2" t="s">
        <v>231</v>
      </c>
      <c r="P205" s="2" t="s">
        <v>450</v>
      </c>
      <c r="Q205" s="2">
        <v>4.7245365885164299</v>
      </c>
      <c r="R205" s="2">
        <v>25.652866584856501</v>
      </c>
      <c r="S205" s="2"/>
      <c r="T205" s="2">
        <v>24.731058247788301</v>
      </c>
      <c r="U205" s="2">
        <v>18.399999999999999</v>
      </c>
    </row>
    <row r="206" spans="1:21" s="3" customFormat="1" x14ac:dyDescent="0.3">
      <c r="A206" s="3">
        <v>205</v>
      </c>
      <c r="B206" s="3" t="s">
        <v>368</v>
      </c>
      <c r="D206" s="2" t="s">
        <v>365</v>
      </c>
      <c r="E206" s="2"/>
      <c r="F206" s="2">
        <v>6</v>
      </c>
      <c r="G206" s="2">
        <v>6.5</v>
      </c>
      <c r="H206" s="2">
        <v>6.25</v>
      </c>
      <c r="I206" s="2">
        <v>9.4</v>
      </c>
      <c r="J206" s="2" t="s">
        <v>19</v>
      </c>
      <c r="K206" s="2" t="s">
        <v>244</v>
      </c>
      <c r="L206" s="2" t="s">
        <v>45</v>
      </c>
      <c r="M206" s="2" t="s">
        <v>404</v>
      </c>
      <c r="N206" s="2">
        <v>24</v>
      </c>
      <c r="O206" s="2" t="s">
        <v>231</v>
      </c>
      <c r="P206" s="2" t="s">
        <v>450</v>
      </c>
      <c r="Q206" s="2">
        <v>32.316275593283599</v>
      </c>
      <c r="R206" s="2">
        <v>10.397480045914399</v>
      </c>
      <c r="S206" s="2"/>
      <c r="T206" s="2">
        <v>22.670758108403302</v>
      </c>
      <c r="U206" s="2">
        <v>20.3</v>
      </c>
    </row>
    <row r="207" spans="1:21" s="3" customFormat="1" x14ac:dyDescent="0.3">
      <c r="A207" s="3">
        <v>206</v>
      </c>
      <c r="B207" s="3" t="s">
        <v>369</v>
      </c>
      <c r="D207" s="2" t="s">
        <v>365</v>
      </c>
      <c r="E207" s="2"/>
      <c r="F207" s="2">
        <v>8.5</v>
      </c>
      <c r="G207" s="2">
        <v>9</v>
      </c>
      <c r="H207" s="2">
        <v>8.75</v>
      </c>
      <c r="I207" s="2">
        <v>6.9</v>
      </c>
      <c r="J207" s="2" t="s">
        <v>19</v>
      </c>
      <c r="K207" s="2" t="s">
        <v>244</v>
      </c>
      <c r="L207" s="2" t="s">
        <v>45</v>
      </c>
      <c r="M207" s="2" t="s">
        <v>404</v>
      </c>
      <c r="N207" s="2">
        <v>24</v>
      </c>
      <c r="O207" s="2" t="s">
        <v>231</v>
      </c>
      <c r="P207" s="2" t="s">
        <v>450</v>
      </c>
      <c r="Q207" s="2">
        <v>2.41772842669703</v>
      </c>
      <c r="R207" s="2">
        <v>33.971575675611497</v>
      </c>
      <c r="S207" s="2"/>
      <c r="T207" s="2">
        <v>29.963347587049402</v>
      </c>
      <c r="U207" s="2">
        <v>19.8</v>
      </c>
    </row>
    <row r="208" spans="1:21" s="3" customFormat="1" x14ac:dyDescent="0.3">
      <c r="A208" s="3">
        <v>207</v>
      </c>
      <c r="B208" s="3" t="s">
        <v>370</v>
      </c>
      <c r="D208" s="2" t="s">
        <v>365</v>
      </c>
      <c r="E208" s="2"/>
      <c r="F208" s="2">
        <v>9</v>
      </c>
      <c r="G208" s="2">
        <v>9.5</v>
      </c>
      <c r="H208" s="2">
        <v>9.25</v>
      </c>
      <c r="I208" s="2">
        <v>6.4</v>
      </c>
      <c r="J208" s="2" t="s">
        <v>19</v>
      </c>
      <c r="K208" s="2" t="s">
        <v>244</v>
      </c>
      <c r="L208" s="2" t="s">
        <v>45</v>
      </c>
      <c r="M208" s="2" t="s">
        <v>404</v>
      </c>
      <c r="N208" s="2">
        <v>24</v>
      </c>
      <c r="O208" s="2" t="s">
        <v>231</v>
      </c>
      <c r="P208" s="2" t="s">
        <v>450</v>
      </c>
      <c r="Q208" s="2">
        <v>0.80707863815061798</v>
      </c>
      <c r="R208" s="2">
        <v>31.443214297447302</v>
      </c>
      <c r="S208" s="2"/>
      <c r="T208" s="2">
        <v>22.4490447894703</v>
      </c>
      <c r="U208" s="2">
        <v>15.4</v>
      </c>
    </row>
    <row r="209" spans="1:21" s="3" customFormat="1" x14ac:dyDescent="0.3">
      <c r="A209" s="3">
        <v>208</v>
      </c>
      <c r="B209" s="3" t="s">
        <v>371</v>
      </c>
      <c r="D209" s="2" t="s">
        <v>365</v>
      </c>
      <c r="E209" s="2"/>
      <c r="F209" s="2">
        <v>10</v>
      </c>
      <c r="G209" s="2">
        <v>10.5</v>
      </c>
      <c r="H209" s="2">
        <v>10.25</v>
      </c>
      <c r="I209" s="2">
        <v>5.4</v>
      </c>
      <c r="J209" s="2" t="s">
        <v>19</v>
      </c>
      <c r="K209" s="2" t="s">
        <v>244</v>
      </c>
      <c r="L209" s="2" t="s">
        <v>45</v>
      </c>
      <c r="M209" s="2" t="s">
        <v>404</v>
      </c>
      <c r="N209" s="2">
        <v>24</v>
      </c>
      <c r="O209" s="2" t="s">
        <v>231</v>
      </c>
      <c r="P209" s="2" t="s">
        <v>450</v>
      </c>
      <c r="Q209" s="2">
        <v>6.58542763065319E-2</v>
      </c>
      <c r="R209" s="2">
        <v>24.9244364393662</v>
      </c>
      <c r="S209" s="2"/>
      <c r="T209" s="2">
        <v>10.0694991115809</v>
      </c>
      <c r="U209" s="2">
        <v>7.6</v>
      </c>
    </row>
    <row r="210" spans="1:21" s="3" customFormat="1" x14ac:dyDescent="0.3">
      <c r="A210" s="3">
        <v>209</v>
      </c>
      <c r="B210" s="3" t="s">
        <v>372</v>
      </c>
      <c r="D210" s="2" t="s">
        <v>365</v>
      </c>
      <c r="E210" s="2"/>
      <c r="F210" s="2">
        <v>11.5</v>
      </c>
      <c r="G210" s="2">
        <v>12</v>
      </c>
      <c r="H210" s="2">
        <v>11.75</v>
      </c>
      <c r="I210" s="2">
        <v>3.9000000000000004</v>
      </c>
      <c r="J210" s="2" t="s">
        <v>19</v>
      </c>
      <c r="K210" s="2" t="s">
        <v>244</v>
      </c>
      <c r="L210" s="2" t="s">
        <v>45</v>
      </c>
      <c r="M210" s="2" t="s">
        <v>404</v>
      </c>
      <c r="N210" s="2">
        <v>24</v>
      </c>
      <c r="O210" s="2" t="s">
        <v>231</v>
      </c>
      <c r="P210" s="2" t="s">
        <v>450</v>
      </c>
      <c r="Q210" s="2">
        <v>0</v>
      </c>
      <c r="R210" s="2">
        <v>25.599091934194998</v>
      </c>
      <c r="S210" s="2"/>
      <c r="T210" s="2">
        <v>7.2949182483363604</v>
      </c>
      <c r="U210" s="2">
        <v>5.4</v>
      </c>
    </row>
    <row r="211" spans="1:21" s="3" customFormat="1" x14ac:dyDescent="0.3">
      <c r="A211" s="3">
        <v>210</v>
      </c>
      <c r="B211" s="3" t="s">
        <v>373</v>
      </c>
      <c r="D211" s="2" t="s">
        <v>374</v>
      </c>
      <c r="E211" s="2"/>
      <c r="F211" s="2">
        <v>3</v>
      </c>
      <c r="G211" s="2">
        <v>3.5</v>
      </c>
      <c r="H211" s="2">
        <v>3.25</v>
      </c>
      <c r="I211" s="2">
        <v>11.53</v>
      </c>
      <c r="J211" s="2" t="s">
        <v>19</v>
      </c>
      <c r="K211" s="2" t="s">
        <v>244</v>
      </c>
      <c r="L211" s="2" t="s">
        <v>45</v>
      </c>
      <c r="M211" s="2" t="s">
        <v>404</v>
      </c>
      <c r="N211" s="2">
        <v>24</v>
      </c>
      <c r="O211" s="2" t="s">
        <v>231</v>
      </c>
      <c r="P211" s="2" t="s">
        <v>450</v>
      </c>
      <c r="Q211" s="2">
        <v>2.5317933801830099</v>
      </c>
      <c r="R211" s="2">
        <v>26.2818199188976</v>
      </c>
      <c r="S211" s="2"/>
      <c r="T211" s="2">
        <v>26.513449686077902</v>
      </c>
      <c r="U211" s="2">
        <v>19.5</v>
      </c>
    </row>
    <row r="212" spans="1:21" s="3" customFormat="1" x14ac:dyDescent="0.3">
      <c r="A212" s="3">
        <v>211</v>
      </c>
      <c r="B212" s="3" t="s">
        <v>375</v>
      </c>
      <c r="D212" s="2" t="s">
        <v>374</v>
      </c>
      <c r="E212" s="2"/>
      <c r="F212" s="2">
        <v>4.5</v>
      </c>
      <c r="G212" s="2">
        <v>5</v>
      </c>
      <c r="H212" s="2">
        <v>4.75</v>
      </c>
      <c r="I212" s="2">
        <v>10.029999999999999</v>
      </c>
      <c r="J212" s="2" t="s">
        <v>19</v>
      </c>
      <c r="K212" s="2" t="s">
        <v>244</v>
      </c>
      <c r="L212" s="2" t="s">
        <v>45</v>
      </c>
      <c r="M212" s="2" t="s">
        <v>404</v>
      </c>
      <c r="N212" s="2">
        <v>24</v>
      </c>
      <c r="O212" s="2" t="s">
        <v>231</v>
      </c>
      <c r="P212" s="2" t="s">
        <v>450</v>
      </c>
      <c r="Q212" s="2">
        <v>6.9192016763014301</v>
      </c>
      <c r="R212" s="2">
        <v>23.3047510068211</v>
      </c>
      <c r="S212" s="2"/>
      <c r="T212" s="2">
        <v>29.775814295956099</v>
      </c>
      <c r="U212" s="2">
        <v>22.8</v>
      </c>
    </row>
    <row r="213" spans="1:21" s="3" customFormat="1" x14ac:dyDescent="0.3">
      <c r="A213" s="3">
        <v>212</v>
      </c>
      <c r="B213" s="3" t="s">
        <v>376</v>
      </c>
      <c r="D213" s="2" t="s">
        <v>374</v>
      </c>
      <c r="E213" s="2"/>
      <c r="F213" s="2">
        <v>7.5</v>
      </c>
      <c r="G213" s="2">
        <v>8</v>
      </c>
      <c r="H213" s="2">
        <v>7.75</v>
      </c>
      <c r="I213" s="2">
        <v>7.0299999999999994</v>
      </c>
      <c r="J213" s="2" t="s">
        <v>19</v>
      </c>
      <c r="K213" s="2" t="s">
        <v>244</v>
      </c>
      <c r="L213" s="2" t="s">
        <v>45</v>
      </c>
      <c r="M213" s="2" t="s">
        <v>404</v>
      </c>
      <c r="N213" s="2">
        <v>24</v>
      </c>
      <c r="O213" s="2" t="s">
        <v>231</v>
      </c>
      <c r="P213" s="2" t="s">
        <v>450</v>
      </c>
      <c r="Q213" s="2">
        <v>0.363595964084798</v>
      </c>
      <c r="R213" s="2">
        <v>25.005302441142899</v>
      </c>
      <c r="S213" s="2"/>
      <c r="T213" s="2">
        <v>3.45575262952338</v>
      </c>
      <c r="U213" s="2">
        <v>2.6</v>
      </c>
    </row>
    <row r="214" spans="1:21" s="3" customFormat="1" x14ac:dyDescent="0.3">
      <c r="A214" s="3">
        <v>213</v>
      </c>
      <c r="B214" s="3" t="s">
        <v>377</v>
      </c>
      <c r="D214" s="2" t="s">
        <v>378</v>
      </c>
      <c r="E214" s="2"/>
      <c r="F214" s="2">
        <v>19</v>
      </c>
      <c r="G214" s="2">
        <v>19</v>
      </c>
      <c r="H214" s="2">
        <v>19</v>
      </c>
      <c r="I214" s="2">
        <v>41.5</v>
      </c>
      <c r="J214" s="2" t="s">
        <v>19</v>
      </c>
      <c r="K214" s="2" t="s">
        <v>379</v>
      </c>
      <c r="L214" s="2" t="s">
        <v>380</v>
      </c>
      <c r="M214" s="2" t="s">
        <v>381</v>
      </c>
      <c r="N214" s="2">
        <v>22</v>
      </c>
      <c r="O214" s="2" t="s">
        <v>231</v>
      </c>
      <c r="P214" s="2" t="s">
        <v>450</v>
      </c>
      <c r="Q214" s="2">
        <v>0.3</v>
      </c>
      <c r="R214" s="2">
        <v>5</v>
      </c>
      <c r="S214" s="2"/>
      <c r="T214" s="2">
        <v>12.4</v>
      </c>
      <c r="U214" s="2">
        <v>11.8</v>
      </c>
    </row>
    <row r="215" spans="1:21" s="3" customFormat="1" x14ac:dyDescent="0.3">
      <c r="A215" s="3">
        <v>214</v>
      </c>
      <c r="B215" s="3" t="s">
        <v>382</v>
      </c>
      <c r="D215" s="2" t="s">
        <v>378</v>
      </c>
      <c r="E215" s="2"/>
      <c r="F215" s="2">
        <v>17.100000000000001</v>
      </c>
      <c r="G215" s="2">
        <v>17.100000000000001</v>
      </c>
      <c r="H215" s="2">
        <v>17.100000000000001</v>
      </c>
      <c r="I215" s="2">
        <v>43.4</v>
      </c>
      <c r="J215" s="2" t="s">
        <v>19</v>
      </c>
      <c r="K215" s="2" t="s">
        <v>379</v>
      </c>
      <c r="L215" s="2" t="s">
        <v>380</v>
      </c>
      <c r="M215" s="2" t="s">
        <v>381</v>
      </c>
      <c r="N215" s="2">
        <v>22</v>
      </c>
      <c r="O215" s="2" t="s">
        <v>231</v>
      </c>
      <c r="P215" s="2" t="s">
        <v>450</v>
      </c>
      <c r="Q215" s="2">
        <v>0</v>
      </c>
      <c r="R215" s="2">
        <v>2.1</v>
      </c>
      <c r="S215" s="2"/>
      <c r="T215" s="2">
        <v>11.2</v>
      </c>
      <c r="U215" s="2">
        <v>10.9</v>
      </c>
    </row>
    <row r="216" spans="1:21" s="3" customFormat="1" x14ac:dyDescent="0.3">
      <c r="A216" s="3">
        <v>215</v>
      </c>
      <c r="B216" s="3" t="s">
        <v>383</v>
      </c>
      <c r="D216" s="2" t="s">
        <v>378</v>
      </c>
      <c r="E216" s="2"/>
      <c r="F216" s="2">
        <v>15.6</v>
      </c>
      <c r="G216" s="2">
        <v>15.6</v>
      </c>
      <c r="H216" s="2">
        <v>15.6</v>
      </c>
      <c r="I216" s="2">
        <v>44.9</v>
      </c>
      <c r="J216" s="2" t="s">
        <v>19</v>
      </c>
      <c r="K216" s="2" t="s">
        <v>379</v>
      </c>
      <c r="L216" s="2" t="s">
        <v>380</v>
      </c>
      <c r="M216" s="2" t="s">
        <v>381</v>
      </c>
      <c r="N216" s="2">
        <v>22</v>
      </c>
      <c r="O216" s="2" t="s">
        <v>231</v>
      </c>
      <c r="P216" s="2" t="s">
        <v>450</v>
      </c>
      <c r="Q216" s="2">
        <v>0.3</v>
      </c>
      <c r="R216" s="2">
        <v>4.7</v>
      </c>
      <c r="S216" s="2"/>
      <c r="T216" s="2">
        <v>6.2</v>
      </c>
      <c r="U216" s="2">
        <v>5.9</v>
      </c>
    </row>
    <row r="217" spans="1:21" s="3" customFormat="1" x14ac:dyDescent="0.3">
      <c r="A217" s="3">
        <v>216</v>
      </c>
      <c r="B217" s="3" t="s">
        <v>384</v>
      </c>
      <c r="D217" s="2" t="s">
        <v>378</v>
      </c>
      <c r="E217" s="2"/>
      <c r="F217" s="2">
        <v>14.8</v>
      </c>
      <c r="G217" s="2">
        <v>14.8</v>
      </c>
      <c r="H217" s="2">
        <v>14.8</v>
      </c>
      <c r="I217" s="2">
        <v>45.7</v>
      </c>
      <c r="J217" s="2" t="s">
        <v>19</v>
      </c>
      <c r="K217" s="2" t="s">
        <v>379</v>
      </c>
      <c r="L217" s="2" t="s">
        <v>380</v>
      </c>
      <c r="M217" s="2" t="s">
        <v>381</v>
      </c>
      <c r="N217" s="2">
        <v>22</v>
      </c>
      <c r="O217" s="2" t="s">
        <v>231</v>
      </c>
      <c r="P217" s="2" t="s">
        <v>450</v>
      </c>
      <c r="Q217" s="2">
        <v>1.5</v>
      </c>
      <c r="R217" s="2">
        <v>2.7</v>
      </c>
      <c r="S217" s="2"/>
      <c r="T217" s="2">
        <v>1.2</v>
      </c>
      <c r="U217" s="2">
        <v>1.2</v>
      </c>
    </row>
    <row r="218" spans="1:21" s="3" customFormat="1" x14ac:dyDescent="0.3">
      <c r="A218" s="3">
        <v>217</v>
      </c>
      <c r="B218" s="3" t="s">
        <v>385</v>
      </c>
      <c r="D218" s="2" t="s">
        <v>378</v>
      </c>
      <c r="E218" s="2"/>
      <c r="F218" s="2">
        <v>11</v>
      </c>
      <c r="G218" s="2">
        <v>11</v>
      </c>
      <c r="H218" s="2">
        <v>11</v>
      </c>
      <c r="I218" s="2">
        <v>49.5</v>
      </c>
      <c r="J218" s="2" t="s">
        <v>19</v>
      </c>
      <c r="K218" s="2" t="s">
        <v>379</v>
      </c>
      <c r="L218" s="2" t="s">
        <v>380</v>
      </c>
      <c r="M218" s="2" t="s">
        <v>379</v>
      </c>
      <c r="N218" s="2">
        <v>24</v>
      </c>
      <c r="O218" s="2" t="s">
        <v>231</v>
      </c>
      <c r="P218" s="2" t="s">
        <v>450</v>
      </c>
      <c r="Q218" s="2"/>
      <c r="R218" s="2">
        <v>1.7</v>
      </c>
      <c r="S218" s="2"/>
      <c r="T218" s="2">
        <v>0.1</v>
      </c>
      <c r="U218" s="2">
        <v>0.1</v>
      </c>
    </row>
    <row r="219" spans="1:21" s="3" customFormat="1" x14ac:dyDescent="0.3">
      <c r="A219" s="3">
        <v>218</v>
      </c>
      <c r="B219" s="3" t="s">
        <v>386</v>
      </c>
      <c r="D219" s="2" t="s">
        <v>387</v>
      </c>
      <c r="E219" s="2"/>
      <c r="F219" s="2">
        <v>10</v>
      </c>
      <c r="G219" s="2">
        <v>11</v>
      </c>
      <c r="H219" s="2">
        <v>10.5</v>
      </c>
      <c r="I219" s="2">
        <v>50.75</v>
      </c>
      <c r="J219" s="2" t="s">
        <v>19</v>
      </c>
      <c r="K219" s="2" t="s">
        <v>379</v>
      </c>
      <c r="L219" s="2" t="s">
        <v>380</v>
      </c>
      <c r="M219" s="2" t="s">
        <v>381</v>
      </c>
      <c r="N219" s="2">
        <v>22</v>
      </c>
      <c r="O219" s="2" t="s">
        <v>231</v>
      </c>
      <c r="P219" s="2" t="s">
        <v>450</v>
      </c>
      <c r="Q219" s="2">
        <v>2</v>
      </c>
      <c r="R219" s="2">
        <v>5.2</v>
      </c>
      <c r="S219" s="2"/>
      <c r="T219" s="2">
        <v>15.1</v>
      </c>
      <c r="U219" s="2">
        <v>14.3</v>
      </c>
    </row>
    <row r="220" spans="1:21" s="3" customFormat="1" x14ac:dyDescent="0.3">
      <c r="A220" s="3">
        <v>219</v>
      </c>
      <c r="B220" s="3" t="s">
        <v>388</v>
      </c>
      <c r="D220" s="2" t="s">
        <v>387</v>
      </c>
      <c r="E220" s="2"/>
      <c r="F220" s="2">
        <v>9</v>
      </c>
      <c r="G220" s="2">
        <v>9.5</v>
      </c>
      <c r="H220" s="2">
        <v>9.25</v>
      </c>
      <c r="I220" s="2">
        <v>52</v>
      </c>
      <c r="J220" s="2" t="s">
        <v>19</v>
      </c>
      <c r="K220" s="2" t="s">
        <v>379</v>
      </c>
      <c r="L220" s="2" t="s">
        <v>380</v>
      </c>
      <c r="M220" s="2" t="s">
        <v>381</v>
      </c>
      <c r="N220" s="2">
        <v>22</v>
      </c>
      <c r="O220" s="2" t="s">
        <v>231</v>
      </c>
      <c r="P220" s="2" t="s">
        <v>450</v>
      </c>
      <c r="Q220" s="2">
        <v>1</v>
      </c>
      <c r="R220" s="2">
        <v>4.8</v>
      </c>
      <c r="S220" s="2"/>
      <c r="T220" s="2">
        <v>18.7</v>
      </c>
      <c r="U220" s="2">
        <v>17.8</v>
      </c>
    </row>
    <row r="221" spans="1:21" s="3" customFormat="1" x14ac:dyDescent="0.3">
      <c r="A221" s="3">
        <v>220</v>
      </c>
      <c r="B221" s="3" t="s">
        <v>389</v>
      </c>
      <c r="D221" s="2" t="s">
        <v>387</v>
      </c>
      <c r="E221" s="2"/>
      <c r="F221" s="2">
        <v>8</v>
      </c>
      <c r="G221" s="2">
        <v>8.5</v>
      </c>
      <c r="H221" s="2">
        <v>8.25</v>
      </c>
      <c r="I221" s="2">
        <v>53</v>
      </c>
      <c r="J221" s="2" t="s">
        <v>19</v>
      </c>
      <c r="K221" s="2" t="s">
        <v>379</v>
      </c>
      <c r="L221" s="2" t="s">
        <v>380</v>
      </c>
      <c r="M221" s="2" t="s">
        <v>381</v>
      </c>
      <c r="N221" s="2">
        <v>22</v>
      </c>
      <c r="O221" s="2" t="s">
        <v>231</v>
      </c>
      <c r="P221" s="2" t="s">
        <v>450</v>
      </c>
      <c r="Q221" s="2"/>
      <c r="R221" s="2">
        <v>27.4</v>
      </c>
      <c r="S221" s="2"/>
      <c r="T221" s="2">
        <v>3.8</v>
      </c>
      <c r="U221" s="2">
        <v>2.8</v>
      </c>
    </row>
    <row r="222" spans="1:21" s="3" customFormat="1" x14ac:dyDescent="0.3">
      <c r="A222" s="3">
        <v>221</v>
      </c>
      <c r="B222" s="3" t="s">
        <v>390</v>
      </c>
      <c r="D222" s="2" t="s">
        <v>387</v>
      </c>
      <c r="E222" s="2"/>
      <c r="F222" s="2">
        <v>6</v>
      </c>
      <c r="G222" s="2">
        <v>6.5</v>
      </c>
      <c r="H222" s="2">
        <v>6.25</v>
      </c>
      <c r="I222" s="2">
        <v>55</v>
      </c>
      <c r="J222" s="2" t="s">
        <v>19</v>
      </c>
      <c r="K222" s="2" t="s">
        <v>379</v>
      </c>
      <c r="L222" s="2" t="s">
        <v>380</v>
      </c>
      <c r="M222" s="2" t="s">
        <v>381</v>
      </c>
      <c r="N222" s="2">
        <v>22</v>
      </c>
      <c r="O222" s="2" t="s">
        <v>231</v>
      </c>
      <c r="P222" s="2" t="s">
        <v>450</v>
      </c>
      <c r="Q222" s="2"/>
      <c r="R222" s="2">
        <v>7.8</v>
      </c>
      <c r="S222" s="2"/>
      <c r="T222" s="2">
        <v>9.9</v>
      </c>
      <c r="U222" s="2">
        <v>9.1</v>
      </c>
    </row>
    <row r="223" spans="1:21" s="3" customFormat="1" x14ac:dyDescent="0.3">
      <c r="A223" s="3">
        <v>222</v>
      </c>
      <c r="B223" s="3" t="s">
        <v>391</v>
      </c>
      <c r="D223" s="2" t="s">
        <v>387</v>
      </c>
      <c r="E223" s="2"/>
      <c r="F223" s="2">
        <v>4</v>
      </c>
      <c r="G223" s="2">
        <v>4.5</v>
      </c>
      <c r="H223" s="2">
        <v>4.25</v>
      </c>
      <c r="I223" s="2">
        <v>57</v>
      </c>
      <c r="J223" s="2" t="s">
        <v>19</v>
      </c>
      <c r="K223" s="2" t="s">
        <v>379</v>
      </c>
      <c r="L223" s="2" t="s">
        <v>380</v>
      </c>
      <c r="M223" s="2" t="s">
        <v>381</v>
      </c>
      <c r="N223" s="2">
        <v>22</v>
      </c>
      <c r="O223" s="2" t="s">
        <v>231</v>
      </c>
      <c r="P223" s="2" t="s">
        <v>450</v>
      </c>
      <c r="Q223" s="2"/>
      <c r="R223" s="2">
        <v>19.5</v>
      </c>
      <c r="S223" s="2"/>
      <c r="T223" s="2">
        <v>0.1</v>
      </c>
      <c r="U223" s="2">
        <v>0.1</v>
      </c>
    </row>
    <row r="224" spans="1:21" s="3" customFormat="1" x14ac:dyDescent="0.3">
      <c r="A224" s="3">
        <v>223</v>
      </c>
      <c r="B224" s="3" t="s">
        <v>392</v>
      </c>
      <c r="D224" s="2" t="s">
        <v>393</v>
      </c>
      <c r="E224" s="2"/>
      <c r="F224" s="2">
        <v>15</v>
      </c>
      <c r="G224" s="2">
        <v>15.5</v>
      </c>
      <c r="H224" s="2">
        <v>15.25</v>
      </c>
      <c r="I224" s="2">
        <v>1.379999999999999</v>
      </c>
      <c r="J224" s="2" t="s">
        <v>19</v>
      </c>
      <c r="K224" s="2" t="s">
        <v>394</v>
      </c>
      <c r="L224" s="2" t="s">
        <v>21</v>
      </c>
      <c r="M224" s="2" t="s">
        <v>22</v>
      </c>
      <c r="N224" s="2">
        <v>26</v>
      </c>
      <c r="O224" s="2" t="s">
        <v>231</v>
      </c>
      <c r="P224" s="2" t="s">
        <v>450</v>
      </c>
      <c r="Q224" s="2">
        <v>0.177053824362606</v>
      </c>
      <c r="R224" s="2">
        <v>0.64054139124960596</v>
      </c>
      <c r="S224" s="2"/>
      <c r="T224" s="2">
        <v>24.8269526238258</v>
      </c>
      <c r="U224" s="2">
        <v>24.7</v>
      </c>
    </row>
    <row r="225" spans="1:21" s="3" customFormat="1" x14ac:dyDescent="0.3">
      <c r="A225" s="3">
        <v>224</v>
      </c>
      <c r="B225" s="3" t="s">
        <v>395</v>
      </c>
      <c r="D225" s="2" t="s">
        <v>393</v>
      </c>
      <c r="E225" s="2"/>
      <c r="F225" s="2">
        <v>13.5</v>
      </c>
      <c r="G225" s="2">
        <v>14</v>
      </c>
      <c r="H225" s="2">
        <v>13.75</v>
      </c>
      <c r="I225" s="2">
        <v>2.879999999999999</v>
      </c>
      <c r="J225" s="2" t="s">
        <v>19</v>
      </c>
      <c r="K225" s="2" t="s">
        <v>394</v>
      </c>
      <c r="L225" s="2" t="s">
        <v>21</v>
      </c>
      <c r="M225" s="2" t="s">
        <v>22</v>
      </c>
      <c r="N225" s="2">
        <v>26</v>
      </c>
      <c r="O225" s="2" t="s">
        <v>231</v>
      </c>
      <c r="P225" s="2" t="s">
        <v>450</v>
      </c>
      <c r="Q225" s="2">
        <v>0.111973597804307</v>
      </c>
      <c r="R225" s="2">
        <v>1.3041135563824899</v>
      </c>
      <c r="S225" s="2"/>
      <c r="T225" s="2">
        <v>23.685265591278601</v>
      </c>
      <c r="U225" s="2">
        <v>23.4</v>
      </c>
    </row>
    <row r="226" spans="1:21" s="3" customFormat="1" x14ac:dyDescent="0.3">
      <c r="A226" s="3">
        <v>225</v>
      </c>
      <c r="B226" s="3" t="s">
        <v>396</v>
      </c>
      <c r="D226" s="2" t="s">
        <v>393</v>
      </c>
      <c r="E226" s="2"/>
      <c r="F226" s="2">
        <v>11.5</v>
      </c>
      <c r="G226" s="2">
        <v>12</v>
      </c>
      <c r="H226" s="2">
        <v>11.75</v>
      </c>
      <c r="I226" s="2">
        <v>4.879999999999999</v>
      </c>
      <c r="J226" s="2" t="s">
        <v>19</v>
      </c>
      <c r="K226" s="2" t="s">
        <v>394</v>
      </c>
      <c r="L226" s="2" t="s">
        <v>21</v>
      </c>
      <c r="M226" s="2" t="s">
        <v>22</v>
      </c>
      <c r="N226" s="2">
        <v>26</v>
      </c>
      <c r="O226" s="2" t="s">
        <v>231</v>
      </c>
      <c r="P226" s="2" t="s">
        <v>450</v>
      </c>
      <c r="Q226" s="2">
        <v>1.11312502462666</v>
      </c>
      <c r="R226" s="2">
        <v>1.8118654530648699</v>
      </c>
      <c r="S226" s="2"/>
      <c r="T226" s="2">
        <v>29.707387218673698</v>
      </c>
      <c r="U226" s="2">
        <v>29.2</v>
      </c>
    </row>
    <row r="227" spans="1:21" s="3" customFormat="1" x14ac:dyDescent="0.3">
      <c r="A227" s="3">
        <v>226</v>
      </c>
      <c r="B227" s="3" t="s">
        <v>397</v>
      </c>
      <c r="D227" s="2" t="s">
        <v>398</v>
      </c>
      <c r="E227" s="2"/>
      <c r="F227" s="2">
        <v>0</v>
      </c>
      <c r="G227" s="2">
        <v>0</v>
      </c>
      <c r="H227" s="2">
        <v>0</v>
      </c>
      <c r="I227" s="2">
        <v>-17.7</v>
      </c>
      <c r="J227" s="2" t="s">
        <v>214</v>
      </c>
      <c r="K227" s="2" t="s">
        <v>44</v>
      </c>
      <c r="L227" s="2" t="s">
        <v>59</v>
      </c>
      <c r="M227" s="2" t="s">
        <v>59</v>
      </c>
      <c r="N227" s="2">
        <v>31</v>
      </c>
      <c r="O227" s="2" t="s">
        <v>233</v>
      </c>
      <c r="P227" s="2" t="s">
        <v>450</v>
      </c>
      <c r="Q227" s="2">
        <v>0.75898516603829502</v>
      </c>
      <c r="R227" s="2">
        <v>8.3850573766443297</v>
      </c>
      <c r="S227" s="2"/>
      <c r="T227" s="2">
        <v>25.059303453976899</v>
      </c>
      <c r="U227" s="2">
        <v>23</v>
      </c>
    </row>
    <row r="228" spans="1:21" s="3" customFormat="1" x14ac:dyDescent="0.3">
      <c r="A228" s="3">
        <v>227</v>
      </c>
      <c r="B228" s="3" t="s">
        <v>399</v>
      </c>
      <c r="D228" s="2" t="s">
        <v>400</v>
      </c>
      <c r="E228" s="2"/>
      <c r="F228" s="2">
        <v>0</v>
      </c>
      <c r="G228" s="2">
        <v>0</v>
      </c>
      <c r="H228" s="2">
        <v>0</v>
      </c>
      <c r="I228" s="2">
        <v>-16</v>
      </c>
      <c r="J228" s="2" t="s">
        <v>214</v>
      </c>
      <c r="K228" s="2" t="s">
        <v>44</v>
      </c>
      <c r="L228" s="2" t="s">
        <v>59</v>
      </c>
      <c r="M228" s="2" t="s">
        <v>59</v>
      </c>
      <c r="N228" s="2">
        <v>31</v>
      </c>
      <c r="O228" s="2" t="s">
        <v>233</v>
      </c>
      <c r="P228" s="2" t="s">
        <v>450</v>
      </c>
      <c r="Q228" s="2">
        <v>1.22301087010473</v>
      </c>
      <c r="R228" s="2">
        <v>7.5445475753213804</v>
      </c>
      <c r="S228" s="2"/>
      <c r="T228" s="2">
        <v>26.936167928276099</v>
      </c>
      <c r="U228" s="2">
        <v>24.9</v>
      </c>
    </row>
    <row r="229" spans="1:21" s="3" customFormat="1" x14ac:dyDescent="0.3">
      <c r="A229" s="3">
        <v>228</v>
      </c>
      <c r="B229" s="3" t="s">
        <v>401</v>
      </c>
      <c r="D229" s="2" t="s">
        <v>402</v>
      </c>
      <c r="E229" s="2"/>
      <c r="F229" s="2">
        <v>0</v>
      </c>
      <c r="G229" s="2">
        <v>0</v>
      </c>
      <c r="H229" s="2">
        <v>0</v>
      </c>
      <c r="I229" s="2">
        <v>-14.9</v>
      </c>
      <c r="J229" s="2" t="s">
        <v>214</v>
      </c>
      <c r="K229" s="2" t="s">
        <v>44</v>
      </c>
      <c r="L229" s="2" t="s">
        <v>59</v>
      </c>
      <c r="M229" s="2" t="s">
        <v>59</v>
      </c>
      <c r="N229" s="2">
        <v>31</v>
      </c>
      <c r="O229" s="2" t="s">
        <v>233</v>
      </c>
      <c r="P229" s="2" t="s">
        <v>450</v>
      </c>
      <c r="Q229" s="2">
        <v>0</v>
      </c>
      <c r="R229" s="2">
        <v>5.6504674394388399</v>
      </c>
      <c r="S229" s="2"/>
      <c r="T229" s="2">
        <v>26.407771700241302</v>
      </c>
      <c r="U229" s="2">
        <v>24.9</v>
      </c>
    </row>
    <row r="230" spans="1:21" s="3" customFormat="1" x14ac:dyDescent="0.3">
      <c r="A230" s="3">
        <v>229</v>
      </c>
      <c r="B230" s="3" t="s">
        <v>405</v>
      </c>
      <c r="C230" s="3">
        <v>6227</v>
      </c>
      <c r="D230" s="2" t="s">
        <v>436</v>
      </c>
      <c r="E230" s="2"/>
      <c r="F230" s="2"/>
      <c r="G230" s="2"/>
      <c r="H230" s="2"/>
      <c r="I230" s="2">
        <v>21.01</v>
      </c>
      <c r="J230" s="2" t="s">
        <v>214</v>
      </c>
      <c r="K230" s="2" t="s">
        <v>442</v>
      </c>
      <c r="L230" s="2" t="s">
        <v>120</v>
      </c>
      <c r="M230" s="2" t="s">
        <v>443</v>
      </c>
      <c r="N230" s="2">
        <v>43</v>
      </c>
      <c r="O230" s="2" t="s">
        <v>220</v>
      </c>
      <c r="P230" s="2" t="s">
        <v>450</v>
      </c>
      <c r="Q230" s="6"/>
      <c r="R230" s="6">
        <v>0.1858276631880281</v>
      </c>
      <c r="S230" s="6">
        <v>0.81417233681197199</v>
      </c>
      <c r="T230" s="6">
        <v>2.968959093175199</v>
      </c>
      <c r="U230" s="6">
        <v>2.4172443627896052</v>
      </c>
    </row>
    <row r="231" spans="1:21" s="3" customFormat="1" x14ac:dyDescent="0.3">
      <c r="A231" s="3">
        <v>230</v>
      </c>
      <c r="B231" s="3" t="s">
        <v>406</v>
      </c>
      <c r="C231" s="3">
        <v>6228</v>
      </c>
      <c r="D231" s="2" t="s">
        <v>436</v>
      </c>
      <c r="E231" s="2"/>
      <c r="F231" s="2"/>
      <c r="G231" s="2"/>
      <c r="H231" s="2"/>
      <c r="I231" s="2">
        <v>20.61</v>
      </c>
      <c r="J231" s="2" t="s">
        <v>214</v>
      </c>
      <c r="K231" s="2" t="s">
        <v>442</v>
      </c>
      <c r="L231" s="2" t="s">
        <v>120</v>
      </c>
      <c r="M231" s="2" t="s">
        <v>443</v>
      </c>
      <c r="N231" s="2">
        <v>43</v>
      </c>
      <c r="O231" s="2" t="s">
        <v>220</v>
      </c>
      <c r="P231" s="2" t="s">
        <v>450</v>
      </c>
      <c r="Q231" s="6"/>
      <c r="R231" s="6">
        <v>2.6678734233972413E-2</v>
      </c>
      <c r="S231" s="6">
        <v>0.97332126576602751</v>
      </c>
      <c r="T231" s="6">
        <v>1.173008019109367</v>
      </c>
      <c r="U231" s="6">
        <v>1.1417136499132297</v>
      </c>
    </row>
    <row r="232" spans="1:21" s="3" customFormat="1" x14ac:dyDescent="0.3">
      <c r="A232" s="3">
        <v>231</v>
      </c>
      <c r="B232" s="3" t="s">
        <v>407</v>
      </c>
      <c r="C232" s="3">
        <v>6229</v>
      </c>
      <c r="D232" s="2" t="s">
        <v>436</v>
      </c>
      <c r="E232" s="2"/>
      <c r="F232" s="2"/>
      <c r="G232" s="2"/>
      <c r="H232" s="2"/>
      <c r="I232" s="2">
        <v>20.61</v>
      </c>
      <c r="J232" s="2" t="s">
        <v>214</v>
      </c>
      <c r="K232" s="2" t="s">
        <v>442</v>
      </c>
      <c r="L232" s="2" t="s">
        <v>452</v>
      </c>
      <c r="M232" s="2" t="s">
        <v>453</v>
      </c>
      <c r="N232" s="2">
        <v>13.5</v>
      </c>
      <c r="O232" s="2" t="s">
        <v>216</v>
      </c>
      <c r="P232" s="2" t="s">
        <v>450</v>
      </c>
      <c r="Q232" s="6"/>
      <c r="R232" s="6">
        <v>8.4065305556518422E-2</v>
      </c>
      <c r="S232" s="6">
        <v>0.91593469444348152</v>
      </c>
      <c r="T232" s="6">
        <v>6.6720153800740238</v>
      </c>
      <c r="U232" s="6">
        <v>6.1111303684703104</v>
      </c>
    </row>
    <row r="233" spans="1:21" s="3" customFormat="1" x14ac:dyDescent="0.3">
      <c r="A233" s="3">
        <v>232</v>
      </c>
      <c r="B233" s="3" t="s">
        <v>408</v>
      </c>
      <c r="C233" s="3">
        <v>6230</v>
      </c>
      <c r="D233" s="2" t="s">
        <v>436</v>
      </c>
      <c r="E233" s="2"/>
      <c r="F233" s="2"/>
      <c r="G233" s="2"/>
      <c r="H233" s="2"/>
      <c r="I233" s="2">
        <v>19.91</v>
      </c>
      <c r="J233" s="2" t="s">
        <v>214</v>
      </c>
      <c r="K233" s="2" t="s">
        <v>442</v>
      </c>
      <c r="L233" s="2" t="s">
        <v>452</v>
      </c>
      <c r="M233" s="2" t="s">
        <v>453</v>
      </c>
      <c r="N233" s="2">
        <v>13.5</v>
      </c>
      <c r="O233" s="2" t="s">
        <v>216</v>
      </c>
      <c r="P233" s="2" t="s">
        <v>450</v>
      </c>
      <c r="Q233" s="6"/>
      <c r="R233" s="6">
        <v>6.5589158929546698E-2</v>
      </c>
      <c r="S233" s="6">
        <v>0.93441084107045336</v>
      </c>
      <c r="T233" s="6">
        <v>2.7087252735209773</v>
      </c>
      <c r="U233" s="6">
        <v>2.5310622610595304</v>
      </c>
    </row>
    <row r="234" spans="1:21" s="3" customFormat="1" x14ac:dyDescent="0.3">
      <c r="A234" s="3">
        <v>233</v>
      </c>
      <c r="B234" s="3" t="s">
        <v>409</v>
      </c>
      <c r="C234" s="3">
        <v>6231</v>
      </c>
      <c r="D234" s="2" t="s">
        <v>436</v>
      </c>
      <c r="E234" s="2"/>
      <c r="F234" s="2"/>
      <c r="G234" s="2"/>
      <c r="H234" s="2"/>
      <c r="I234" s="2">
        <v>19.310000000000002</v>
      </c>
      <c r="J234" s="2" t="s">
        <v>214</v>
      </c>
      <c r="K234" s="2" t="s">
        <v>442</v>
      </c>
      <c r="L234" s="2" t="s">
        <v>224</v>
      </c>
      <c r="M234" s="2" t="s">
        <v>224</v>
      </c>
      <c r="N234" s="2">
        <v>13</v>
      </c>
      <c r="O234" s="2" t="s">
        <v>216</v>
      </c>
      <c r="P234" s="2" t="s">
        <v>450</v>
      </c>
      <c r="Q234" s="6"/>
      <c r="R234" s="6">
        <v>6.8140065690586199E-2</v>
      </c>
      <c r="S234" s="6">
        <v>0.93185993430941372</v>
      </c>
      <c r="T234" s="6">
        <v>1.0723460182806619</v>
      </c>
      <c r="U234" s="6">
        <v>0.99927629015197894</v>
      </c>
    </row>
    <row r="235" spans="1:21" s="3" customFormat="1" x14ac:dyDescent="0.3">
      <c r="A235" s="3">
        <v>234</v>
      </c>
      <c r="B235" s="3" t="s">
        <v>410</v>
      </c>
      <c r="C235" s="3">
        <v>6232</v>
      </c>
      <c r="D235" s="2" t="s">
        <v>436</v>
      </c>
      <c r="E235" s="2"/>
      <c r="F235" s="2"/>
      <c r="G235" s="2"/>
      <c r="H235" s="2"/>
      <c r="I235" s="2">
        <v>18.810000000000002</v>
      </c>
      <c r="J235" s="2" t="s">
        <v>214</v>
      </c>
      <c r="K235" s="2" t="s">
        <v>442</v>
      </c>
      <c r="L235" s="2" t="s">
        <v>224</v>
      </c>
      <c r="M235" s="2" t="s">
        <v>224</v>
      </c>
      <c r="N235" s="2">
        <v>13</v>
      </c>
      <c r="O235" s="2" t="s">
        <v>216</v>
      </c>
      <c r="P235" s="2" t="s">
        <v>450</v>
      </c>
      <c r="Q235" s="6"/>
      <c r="R235" s="6">
        <v>0.11268304036754806</v>
      </c>
      <c r="S235" s="6">
        <v>0.88731695963245205</v>
      </c>
      <c r="T235" s="6">
        <v>0.23151844164138582</v>
      </c>
      <c r="U235" s="6">
        <v>0.20543023973607774</v>
      </c>
    </row>
    <row r="236" spans="1:21" s="3" customFormat="1" x14ac:dyDescent="0.3">
      <c r="A236" s="3">
        <v>235</v>
      </c>
      <c r="B236" s="3" t="s">
        <v>411</v>
      </c>
      <c r="C236" s="3">
        <v>6233</v>
      </c>
      <c r="D236" s="2" t="s">
        <v>436</v>
      </c>
      <c r="E236" s="2"/>
      <c r="F236" s="2"/>
      <c r="G236" s="2"/>
      <c r="H236" s="2"/>
      <c r="I236" s="2">
        <v>18.060000000000002</v>
      </c>
      <c r="J236" s="2" t="s">
        <v>214</v>
      </c>
      <c r="K236" s="2" t="s">
        <v>442</v>
      </c>
      <c r="L236" s="2" t="s">
        <v>224</v>
      </c>
      <c r="M236" s="2" t="s">
        <v>224</v>
      </c>
      <c r="N236" s="2">
        <v>13</v>
      </c>
      <c r="O236" s="2" t="s">
        <v>216</v>
      </c>
      <c r="P236" s="2" t="s">
        <v>450</v>
      </c>
      <c r="Q236" s="6"/>
      <c r="R236" s="6">
        <v>0.33932373079652467</v>
      </c>
      <c r="S236" s="6">
        <v>0.66067626920347544</v>
      </c>
      <c r="T236" s="6">
        <v>0.50222080297268268</v>
      </c>
      <c r="U236" s="6">
        <v>0.3318053664243657</v>
      </c>
    </row>
    <row r="237" spans="1:21" s="3" customFormat="1" x14ac:dyDescent="0.3">
      <c r="A237" s="3">
        <v>236</v>
      </c>
      <c r="B237" s="3" t="s">
        <v>412</v>
      </c>
      <c r="C237" s="3">
        <v>6248</v>
      </c>
      <c r="D237" s="2" t="s">
        <v>437</v>
      </c>
      <c r="E237" s="2"/>
      <c r="F237" s="2"/>
      <c r="G237" s="2"/>
      <c r="H237" s="2"/>
      <c r="I237" s="2">
        <v>22.72</v>
      </c>
      <c r="J237" s="2" t="s">
        <v>214</v>
      </c>
      <c r="K237" s="2" t="s">
        <v>442</v>
      </c>
      <c r="L237" s="2" t="s">
        <v>120</v>
      </c>
      <c r="M237" s="2" t="s">
        <v>443</v>
      </c>
      <c r="N237" s="2">
        <v>43</v>
      </c>
      <c r="O237" s="2" t="s">
        <v>220</v>
      </c>
      <c r="P237" s="2" t="s">
        <v>450</v>
      </c>
      <c r="Q237" s="6"/>
      <c r="R237" s="6">
        <v>0.48667835121742092</v>
      </c>
      <c r="S237" s="6">
        <v>0.51332164878257902</v>
      </c>
      <c r="T237" s="6">
        <v>0.64480471628592484</v>
      </c>
      <c r="U237" s="6">
        <v>0.33099222010667401</v>
      </c>
    </row>
    <row r="238" spans="1:21" s="3" customFormat="1" x14ac:dyDescent="0.3">
      <c r="A238" s="3">
        <v>237</v>
      </c>
      <c r="B238" s="3" t="s">
        <v>413</v>
      </c>
      <c r="C238" s="3">
        <v>6250</v>
      </c>
      <c r="D238" s="2" t="s">
        <v>437</v>
      </c>
      <c r="E238" s="2"/>
      <c r="F238" s="2"/>
      <c r="G238" s="2"/>
      <c r="H238" s="2"/>
      <c r="I238" s="2">
        <v>21.39</v>
      </c>
      <c r="J238" s="2" t="s">
        <v>214</v>
      </c>
      <c r="K238" s="2" t="s">
        <v>442</v>
      </c>
      <c r="L238" s="2" t="s">
        <v>120</v>
      </c>
      <c r="M238" s="2" t="s">
        <v>443</v>
      </c>
      <c r="N238" s="2">
        <v>43</v>
      </c>
      <c r="O238" s="2" t="s">
        <v>220</v>
      </c>
      <c r="P238" s="2" t="s">
        <v>450</v>
      </c>
      <c r="Q238" s="6"/>
      <c r="R238" s="6">
        <v>0.19459450610614545</v>
      </c>
      <c r="S238" s="6">
        <v>0.80540549389385452</v>
      </c>
      <c r="T238" s="6">
        <v>1.5158844691965285</v>
      </c>
      <c r="U238" s="6">
        <v>1.2209016795992536</v>
      </c>
    </row>
    <row r="239" spans="1:21" s="3" customFormat="1" x14ac:dyDescent="0.3">
      <c r="A239" s="3">
        <v>238</v>
      </c>
      <c r="B239" s="3" t="s">
        <v>414</v>
      </c>
      <c r="C239" s="3">
        <v>6251</v>
      </c>
      <c r="D239" s="2" t="s">
        <v>437</v>
      </c>
      <c r="E239" s="2"/>
      <c r="F239" s="2"/>
      <c r="G239" s="2"/>
      <c r="H239" s="2"/>
      <c r="I239" s="2">
        <v>21.34</v>
      </c>
      <c r="J239" s="2" t="s">
        <v>214</v>
      </c>
      <c r="K239" s="2" t="s">
        <v>442</v>
      </c>
      <c r="L239" s="2" t="s">
        <v>120</v>
      </c>
      <c r="M239" s="2" t="s">
        <v>443</v>
      </c>
      <c r="N239" s="2">
        <v>43</v>
      </c>
      <c r="O239" s="2" t="s">
        <v>220</v>
      </c>
      <c r="P239" s="2" t="s">
        <v>450</v>
      </c>
      <c r="Q239" s="6"/>
      <c r="R239" s="6">
        <v>2.6084403100431596E-2</v>
      </c>
      <c r="S239" s="6">
        <v>0.97391559689956841</v>
      </c>
      <c r="T239" s="6">
        <v>2.7562392267739195</v>
      </c>
      <c r="U239" s="6">
        <v>2.6843443717415267</v>
      </c>
    </row>
    <row r="240" spans="1:21" s="3" customFormat="1" x14ac:dyDescent="0.3">
      <c r="A240" s="3">
        <v>239</v>
      </c>
      <c r="B240" s="3" t="s">
        <v>415</v>
      </c>
      <c r="C240" s="3">
        <v>6253</v>
      </c>
      <c r="D240" s="2" t="s">
        <v>437</v>
      </c>
      <c r="E240" s="2"/>
      <c r="F240" s="2"/>
      <c r="G240" s="2"/>
      <c r="H240" s="2"/>
      <c r="I240" s="2">
        <v>20.939999999999998</v>
      </c>
      <c r="J240" s="2" t="s">
        <v>214</v>
      </c>
      <c r="K240" s="2" t="s">
        <v>442</v>
      </c>
      <c r="L240" s="2" t="s">
        <v>452</v>
      </c>
      <c r="M240" s="2" t="s">
        <v>453</v>
      </c>
      <c r="N240" s="2">
        <v>13.5</v>
      </c>
      <c r="O240" s="2" t="s">
        <v>216</v>
      </c>
      <c r="P240" s="2" t="s">
        <v>450</v>
      </c>
      <c r="Q240" s="6"/>
      <c r="R240" s="6">
        <v>4.4016929212654918E-2</v>
      </c>
      <c r="S240" s="6">
        <v>0.95598307078734512</v>
      </c>
      <c r="T240" s="6">
        <v>1.3781939990604382</v>
      </c>
      <c r="U240" s="6">
        <v>1.3175301313624892</v>
      </c>
    </row>
    <row r="241" spans="1:21" s="3" customFormat="1" x14ac:dyDescent="0.3">
      <c r="A241" s="3">
        <v>240</v>
      </c>
      <c r="B241" s="3" t="s">
        <v>416</v>
      </c>
      <c r="C241" s="3">
        <v>6254</v>
      </c>
      <c r="D241" s="2" t="s">
        <v>437</v>
      </c>
      <c r="E241" s="2"/>
      <c r="F241" s="2"/>
      <c r="G241" s="2"/>
      <c r="H241" s="2"/>
      <c r="I241" s="2">
        <v>20.49</v>
      </c>
      <c r="J241" s="2" t="s">
        <v>214</v>
      </c>
      <c r="K241" s="2" t="s">
        <v>442</v>
      </c>
      <c r="L241" s="2" t="s">
        <v>452</v>
      </c>
      <c r="M241" s="2" t="s">
        <v>453</v>
      </c>
      <c r="N241" s="2">
        <v>13.5</v>
      </c>
      <c r="O241" s="2" t="s">
        <v>216</v>
      </c>
      <c r="P241" s="2" t="s">
        <v>450</v>
      </c>
      <c r="Q241" s="6"/>
      <c r="R241" s="6">
        <v>8.6915247750129668E-2</v>
      </c>
      <c r="S241" s="6">
        <v>0.9130847522498704</v>
      </c>
      <c r="T241" s="6">
        <v>1.6846976286274498</v>
      </c>
      <c r="U241" s="6">
        <v>1.5382717168512392</v>
      </c>
    </row>
    <row r="242" spans="1:21" s="3" customFormat="1" x14ac:dyDescent="0.3">
      <c r="A242" s="3">
        <v>241</v>
      </c>
      <c r="B242" s="3" t="s">
        <v>417</v>
      </c>
      <c r="C242" s="3">
        <v>6257</v>
      </c>
      <c r="D242" s="2" t="s">
        <v>437</v>
      </c>
      <c r="E242" s="2"/>
      <c r="F242" s="2"/>
      <c r="G242" s="2"/>
      <c r="H242" s="2"/>
      <c r="I242" s="2">
        <v>19.939999999999998</v>
      </c>
      <c r="J242" s="2" t="s">
        <v>214</v>
      </c>
      <c r="K242" s="2" t="s">
        <v>442</v>
      </c>
      <c r="L242" s="2" t="s">
        <v>224</v>
      </c>
      <c r="M242" s="2" t="s">
        <v>224</v>
      </c>
      <c r="N242" s="2">
        <v>13</v>
      </c>
      <c r="O242" s="2" t="s">
        <v>216</v>
      </c>
      <c r="P242" s="2" t="s">
        <v>450</v>
      </c>
      <c r="Q242" s="6"/>
      <c r="R242" s="6">
        <v>4.3581520876329584E-2</v>
      </c>
      <c r="S242" s="6">
        <v>0.9564184791236704</v>
      </c>
      <c r="T242" s="6">
        <v>2.1625102913446472</v>
      </c>
      <c r="U242" s="6">
        <v>2.068264803937133</v>
      </c>
    </row>
    <row r="243" spans="1:21" s="3" customFormat="1" x14ac:dyDescent="0.3">
      <c r="A243" s="3">
        <v>242</v>
      </c>
      <c r="B243" s="3" t="s">
        <v>418</v>
      </c>
      <c r="C243" s="3">
        <v>6258</v>
      </c>
      <c r="D243" s="2" t="s">
        <v>437</v>
      </c>
      <c r="E243" s="2"/>
      <c r="F243" s="2"/>
      <c r="G243" s="2"/>
      <c r="H243" s="2"/>
      <c r="I243" s="2">
        <v>19.239999999999998</v>
      </c>
      <c r="J243" s="2" t="s">
        <v>214</v>
      </c>
      <c r="K243" s="2" t="s">
        <v>442</v>
      </c>
      <c r="L243" s="2" t="s">
        <v>224</v>
      </c>
      <c r="M243" s="2" t="s">
        <v>224</v>
      </c>
      <c r="N243" s="2">
        <v>13</v>
      </c>
      <c r="O243" s="2" t="s">
        <v>216</v>
      </c>
      <c r="P243" s="2" t="s">
        <v>450</v>
      </c>
      <c r="Q243" s="6"/>
      <c r="R243" s="6">
        <v>8.7675875243378262E-2</v>
      </c>
      <c r="S243" s="6">
        <v>0.91232412475662183</v>
      </c>
      <c r="T243" s="6">
        <v>0.58890147225368072</v>
      </c>
      <c r="U243" s="6">
        <v>0.53726902024172529</v>
      </c>
    </row>
    <row r="244" spans="1:21" s="3" customFormat="1" x14ac:dyDescent="0.3">
      <c r="A244" s="3">
        <v>243</v>
      </c>
      <c r="B244" s="3" t="s">
        <v>419</v>
      </c>
      <c r="C244" s="3">
        <v>6281</v>
      </c>
      <c r="D244" s="2" t="s">
        <v>438</v>
      </c>
      <c r="E244" s="2"/>
      <c r="F244" s="2"/>
      <c r="G244" s="2"/>
      <c r="H244" s="2"/>
      <c r="I244" s="2">
        <v>-3.04</v>
      </c>
      <c r="J244" s="2" t="s">
        <v>214</v>
      </c>
      <c r="K244" s="2" t="s">
        <v>444</v>
      </c>
      <c r="L244" s="2" t="s">
        <v>454</v>
      </c>
      <c r="M244" s="2" t="s">
        <v>454</v>
      </c>
      <c r="N244" s="2">
        <v>40</v>
      </c>
      <c r="O244" s="2" t="s">
        <v>220</v>
      </c>
      <c r="P244" s="2" t="s">
        <v>450</v>
      </c>
      <c r="Q244" s="6"/>
      <c r="R244" s="6">
        <v>0.33993661789307511</v>
      </c>
      <c r="S244" s="6">
        <v>0.66006338210692495</v>
      </c>
      <c r="T244" s="6">
        <v>1.7785908705546385</v>
      </c>
      <c r="U244" s="6">
        <v>1.1739827054027947</v>
      </c>
    </row>
    <row r="245" spans="1:21" s="3" customFormat="1" x14ac:dyDescent="0.3">
      <c r="A245" s="3">
        <v>244</v>
      </c>
      <c r="B245" s="3" t="s">
        <v>420</v>
      </c>
      <c r="C245" s="3">
        <v>6277</v>
      </c>
      <c r="D245" s="2" t="s">
        <v>438</v>
      </c>
      <c r="E245" s="2"/>
      <c r="F245" s="2"/>
      <c r="G245" s="2"/>
      <c r="H245" s="2"/>
      <c r="I245" s="2">
        <v>-0.15</v>
      </c>
      <c r="J245" s="2" t="s">
        <v>214</v>
      </c>
      <c r="K245" s="2" t="s">
        <v>444</v>
      </c>
      <c r="L245" s="2" t="s">
        <v>455</v>
      </c>
      <c r="M245" s="2" t="s">
        <v>455</v>
      </c>
      <c r="N245" s="2">
        <v>43</v>
      </c>
      <c r="O245" s="2" t="s">
        <v>220</v>
      </c>
      <c r="P245" s="2" t="s">
        <v>450</v>
      </c>
      <c r="Q245" s="6"/>
      <c r="R245" s="6">
        <v>9.8816090117095204E-2</v>
      </c>
      <c r="S245" s="6">
        <v>0.90118390988290475</v>
      </c>
      <c r="T245" s="6">
        <v>0.39685012197869085</v>
      </c>
      <c r="U245" s="6">
        <v>0.3576349445622643</v>
      </c>
    </row>
    <row r="246" spans="1:21" s="3" customFormat="1" x14ac:dyDescent="0.3">
      <c r="A246" s="3">
        <v>245</v>
      </c>
      <c r="B246" s="3" t="s">
        <v>421</v>
      </c>
      <c r="C246" s="3">
        <v>6276</v>
      </c>
      <c r="D246" s="2" t="s">
        <v>438</v>
      </c>
      <c r="E246" s="2"/>
      <c r="F246" s="2"/>
      <c r="G246" s="2"/>
      <c r="H246" s="2"/>
      <c r="I246" s="2">
        <v>0.11</v>
      </c>
      <c r="J246" s="2" t="s">
        <v>214</v>
      </c>
      <c r="K246" s="2" t="s">
        <v>444</v>
      </c>
      <c r="L246" s="2" t="s">
        <v>455</v>
      </c>
      <c r="M246" s="2" t="s">
        <v>455</v>
      </c>
      <c r="N246" s="2">
        <v>43</v>
      </c>
      <c r="O246" s="2" t="s">
        <v>220</v>
      </c>
      <c r="P246" s="2" t="s">
        <v>450</v>
      </c>
      <c r="Q246" s="6"/>
      <c r="R246" s="6">
        <v>4.7119808071739787E-2</v>
      </c>
      <c r="S246" s="6">
        <v>0.95288019192826012</v>
      </c>
      <c r="T246" s="6">
        <v>3.3576945392218964</v>
      </c>
      <c r="U246" s="6">
        <v>3.1994806169702317</v>
      </c>
    </row>
    <row r="247" spans="1:21" s="3" customFormat="1" x14ac:dyDescent="0.3">
      <c r="A247" s="3">
        <v>246</v>
      </c>
      <c r="B247" s="3" t="s">
        <v>422</v>
      </c>
      <c r="C247" s="3">
        <v>6285</v>
      </c>
      <c r="D247" s="2" t="s">
        <v>439</v>
      </c>
      <c r="E247" s="2"/>
      <c r="F247" s="2"/>
      <c r="G247" s="2"/>
      <c r="H247" s="2"/>
      <c r="I247" s="2">
        <v>-0.61</v>
      </c>
      <c r="J247" s="2" t="s">
        <v>214</v>
      </c>
      <c r="K247" s="2" t="s">
        <v>444</v>
      </c>
      <c r="L247" s="2" t="s">
        <v>445</v>
      </c>
      <c r="M247" s="2" t="s">
        <v>445</v>
      </c>
      <c r="N247" s="2">
        <v>44</v>
      </c>
      <c r="O247" s="2" t="s">
        <v>220</v>
      </c>
      <c r="P247" s="2" t="s">
        <v>450</v>
      </c>
      <c r="Q247" s="6"/>
      <c r="R247" s="6">
        <v>1.9039274301618392E-2</v>
      </c>
      <c r="S247" s="6">
        <v>0.98096072569838144</v>
      </c>
      <c r="T247" s="6">
        <v>6.4909681283692207</v>
      </c>
      <c r="U247" s="6">
        <v>6.3673848056901354</v>
      </c>
    </row>
    <row r="248" spans="1:21" s="3" customFormat="1" x14ac:dyDescent="0.3">
      <c r="A248" s="3">
        <v>247</v>
      </c>
      <c r="B248" s="3" t="s">
        <v>423</v>
      </c>
      <c r="C248" s="3">
        <v>6283</v>
      </c>
      <c r="D248" s="2" t="s">
        <v>439</v>
      </c>
      <c r="E248" s="2"/>
      <c r="F248" s="2"/>
      <c r="G248" s="2"/>
      <c r="H248" s="2"/>
      <c r="I248" s="2">
        <v>-0.03</v>
      </c>
      <c r="J248" s="2" t="s">
        <v>214</v>
      </c>
      <c r="K248" s="2" t="s">
        <v>444</v>
      </c>
      <c r="L248" s="2" t="s">
        <v>445</v>
      </c>
      <c r="M248" s="2" t="s">
        <v>445</v>
      </c>
      <c r="N248" s="2">
        <v>44</v>
      </c>
      <c r="O248" s="2" t="s">
        <v>220</v>
      </c>
      <c r="P248" s="2" t="s">
        <v>450</v>
      </c>
      <c r="Q248" s="6"/>
      <c r="R248" s="6">
        <v>8.1374105100626721E-3</v>
      </c>
      <c r="S248" s="6">
        <v>0.99186258948993733</v>
      </c>
      <c r="T248" s="6">
        <v>5.127002697659127</v>
      </c>
      <c r="U248" s="6">
        <v>5.085282172022076</v>
      </c>
    </row>
    <row r="249" spans="1:21" s="3" customFormat="1" x14ac:dyDescent="0.3">
      <c r="A249" s="3">
        <v>248</v>
      </c>
      <c r="B249" s="3" t="s">
        <v>424</v>
      </c>
      <c r="C249" s="3">
        <v>6282</v>
      </c>
      <c r="D249" s="2" t="s">
        <v>439</v>
      </c>
      <c r="E249" s="2"/>
      <c r="F249" s="2"/>
      <c r="G249" s="2"/>
      <c r="H249" s="2"/>
      <c r="I249" s="2">
        <v>0.11</v>
      </c>
      <c r="J249" s="2" t="s">
        <v>214</v>
      </c>
      <c r="K249" s="2" t="s">
        <v>444</v>
      </c>
      <c r="L249" s="2" t="s">
        <v>445</v>
      </c>
      <c r="M249" s="2" t="s">
        <v>445</v>
      </c>
      <c r="N249" s="2">
        <v>44</v>
      </c>
      <c r="O249" s="2" t="s">
        <v>220</v>
      </c>
      <c r="P249" s="2" t="s">
        <v>450</v>
      </c>
      <c r="Q249" s="6"/>
      <c r="R249" s="6">
        <v>9.460909071787646E-2</v>
      </c>
      <c r="S249" s="6">
        <v>0.90539090928212351</v>
      </c>
      <c r="T249" s="6">
        <v>2.8706392534944052</v>
      </c>
      <c r="U249" s="6">
        <v>2.5990506839422558</v>
      </c>
    </row>
    <row r="250" spans="1:21" s="3" customFormat="1" x14ac:dyDescent="0.3">
      <c r="A250" s="3">
        <v>249</v>
      </c>
      <c r="B250" s="3" t="s">
        <v>425</v>
      </c>
      <c r="C250" s="3">
        <v>8622</v>
      </c>
      <c r="D250" s="2" t="s">
        <v>440</v>
      </c>
      <c r="E250" s="2"/>
      <c r="F250" s="2"/>
      <c r="G250" s="2"/>
      <c r="H250" s="2"/>
      <c r="I250" s="2">
        <v>68.66</v>
      </c>
      <c r="J250" s="2" t="s">
        <v>214</v>
      </c>
      <c r="K250" s="2" t="s">
        <v>446</v>
      </c>
      <c r="L250" s="2" t="s">
        <v>89</v>
      </c>
      <c r="M250" s="2" t="s">
        <v>225</v>
      </c>
      <c r="N250" s="2">
        <v>12</v>
      </c>
      <c r="O250" s="2" t="s">
        <v>216</v>
      </c>
      <c r="P250" s="2" t="s">
        <v>450</v>
      </c>
      <c r="Q250" s="6"/>
      <c r="R250" s="6">
        <v>0.14678875907799177</v>
      </c>
      <c r="S250" s="6">
        <v>0.85321124092200817</v>
      </c>
      <c r="T250" s="6">
        <v>2.2056755436472102</v>
      </c>
      <c r="U250" s="6">
        <v>1.8819071676665613</v>
      </c>
    </row>
    <row r="251" spans="1:21" s="3" customFormat="1" x14ac:dyDescent="0.3">
      <c r="A251" s="3">
        <v>250</v>
      </c>
      <c r="B251" s="3" t="s">
        <v>426</v>
      </c>
      <c r="C251" s="3">
        <v>8623</v>
      </c>
      <c r="D251" s="2" t="s">
        <v>440</v>
      </c>
      <c r="E251" s="2"/>
      <c r="F251" s="2"/>
      <c r="G251" s="2"/>
      <c r="H251" s="2"/>
      <c r="I251" s="2">
        <v>64.62</v>
      </c>
      <c r="J251" s="2" t="s">
        <v>214</v>
      </c>
      <c r="K251" s="2" t="s">
        <v>446</v>
      </c>
      <c r="L251" s="2" t="s">
        <v>89</v>
      </c>
      <c r="M251" s="2" t="s">
        <v>225</v>
      </c>
      <c r="N251" s="2">
        <v>12</v>
      </c>
      <c r="O251" s="2" t="s">
        <v>216</v>
      </c>
      <c r="P251" s="2" t="s">
        <v>450</v>
      </c>
      <c r="Q251" s="6"/>
      <c r="R251" s="6">
        <v>0.10180631851656392</v>
      </c>
      <c r="S251" s="6">
        <v>0.89819368148343603</v>
      </c>
      <c r="T251" s="6">
        <v>1.6836257778489971</v>
      </c>
      <c r="U251" s="6">
        <v>1.5122220356466043</v>
      </c>
    </row>
    <row r="252" spans="1:21" s="3" customFormat="1" x14ac:dyDescent="0.3">
      <c r="A252" s="3">
        <v>251</v>
      </c>
      <c r="B252" s="3" t="s">
        <v>427</v>
      </c>
      <c r="C252" s="3">
        <v>8625</v>
      </c>
      <c r="D252" s="2" t="s">
        <v>440</v>
      </c>
      <c r="E252" s="2"/>
      <c r="F252" s="2"/>
      <c r="G252" s="2"/>
      <c r="H252" s="2"/>
      <c r="I252" s="2">
        <v>62.58</v>
      </c>
      <c r="J252" s="2" t="s">
        <v>214</v>
      </c>
      <c r="K252" s="2" t="s">
        <v>446</v>
      </c>
      <c r="L252" s="2" t="s">
        <v>89</v>
      </c>
      <c r="M252" s="2" t="s">
        <v>225</v>
      </c>
      <c r="N252" s="2">
        <v>12</v>
      </c>
      <c r="O252" s="2" t="s">
        <v>216</v>
      </c>
      <c r="P252" s="2" t="s">
        <v>450</v>
      </c>
      <c r="Q252" s="6"/>
      <c r="R252" s="6">
        <v>3.4948962347056037E-2</v>
      </c>
      <c r="S252" s="6">
        <v>0.96505103765294398</v>
      </c>
      <c r="T252" s="6">
        <v>0.51080888850572226</v>
      </c>
      <c r="U252" s="6">
        <v>0.49295664789479421</v>
      </c>
    </row>
    <row r="253" spans="1:21" s="3" customFormat="1" x14ac:dyDescent="0.3">
      <c r="A253" s="3">
        <v>252</v>
      </c>
      <c r="B253" s="3" t="s">
        <v>428</v>
      </c>
      <c r="C253" s="3">
        <v>8626</v>
      </c>
      <c r="D253" s="2" t="s">
        <v>440</v>
      </c>
      <c r="E253" s="2"/>
      <c r="F253" s="2"/>
      <c r="G253" s="2"/>
      <c r="H253" s="2"/>
      <c r="I253" s="2">
        <v>61.71</v>
      </c>
      <c r="J253" s="2" t="s">
        <v>214</v>
      </c>
      <c r="K253" s="2" t="s">
        <v>446</v>
      </c>
      <c r="L253" s="2" t="s">
        <v>89</v>
      </c>
      <c r="M253" s="2" t="s">
        <v>225</v>
      </c>
      <c r="N253" s="2">
        <v>12</v>
      </c>
      <c r="O253" s="2" t="s">
        <v>216</v>
      </c>
      <c r="P253" s="2" t="s">
        <v>450</v>
      </c>
      <c r="Q253" s="6"/>
      <c r="R253" s="6">
        <v>3.6071551527670692E-2</v>
      </c>
      <c r="S253" s="6">
        <v>0.96392844847232928</v>
      </c>
      <c r="T253" s="6">
        <v>0.29729865687408819</v>
      </c>
      <c r="U253" s="6">
        <v>0.28657463305354719</v>
      </c>
    </row>
    <row r="254" spans="1:21" s="3" customFormat="1" x14ac:dyDescent="0.3">
      <c r="A254" s="3">
        <v>253</v>
      </c>
      <c r="B254" s="3" t="s">
        <v>429</v>
      </c>
      <c r="C254" s="3">
        <v>8628</v>
      </c>
      <c r="D254" s="2" t="s">
        <v>440</v>
      </c>
      <c r="E254" s="2"/>
      <c r="F254" s="2"/>
      <c r="G254" s="2"/>
      <c r="H254" s="2"/>
      <c r="I254" s="2">
        <v>59.94</v>
      </c>
      <c r="J254" s="2" t="s">
        <v>214</v>
      </c>
      <c r="K254" s="2" t="s">
        <v>446</v>
      </c>
      <c r="L254" s="2" t="s">
        <v>89</v>
      </c>
      <c r="M254" s="2" t="s">
        <v>446</v>
      </c>
      <c r="N254" s="2">
        <v>12</v>
      </c>
      <c r="O254" s="2" t="s">
        <v>216</v>
      </c>
      <c r="P254" s="2" t="s">
        <v>450</v>
      </c>
      <c r="Q254" s="6"/>
      <c r="R254" s="6">
        <v>1.6797377189197365E-2</v>
      </c>
      <c r="S254" s="6">
        <v>0.98320262281080273</v>
      </c>
      <c r="T254" s="6">
        <v>0.43887232434926998</v>
      </c>
      <c r="U254" s="6">
        <v>0.43150042037927555</v>
      </c>
    </row>
    <row r="255" spans="1:21" s="3" customFormat="1" x14ac:dyDescent="0.3">
      <c r="A255" s="3">
        <v>254</v>
      </c>
      <c r="B255" s="3" t="s">
        <v>430</v>
      </c>
      <c r="C255" s="3">
        <v>8630</v>
      </c>
      <c r="D255" s="2" t="s">
        <v>440</v>
      </c>
      <c r="E255" s="2"/>
      <c r="F255" s="2"/>
      <c r="G255" s="2"/>
      <c r="H255" s="2"/>
      <c r="I255" s="2">
        <v>58.41</v>
      </c>
      <c r="J255" s="2" t="s">
        <v>214</v>
      </c>
      <c r="K255" s="2" t="s">
        <v>446</v>
      </c>
      <c r="L255" s="2" t="s">
        <v>89</v>
      </c>
      <c r="M255" s="2" t="s">
        <v>446</v>
      </c>
      <c r="N255" s="2">
        <v>12</v>
      </c>
      <c r="O255" s="2" t="s">
        <v>216</v>
      </c>
      <c r="P255" s="2" t="s">
        <v>450</v>
      </c>
      <c r="Q255" s="6"/>
      <c r="R255" s="6">
        <v>2.5606266003916252E-2</v>
      </c>
      <c r="S255" s="6">
        <v>0.97439373399608387</v>
      </c>
      <c r="T255" s="6">
        <v>0.44882489965405298</v>
      </c>
      <c r="U255" s="6">
        <v>0.43733216988433032</v>
      </c>
    </row>
    <row r="256" spans="1:21" s="3" customFormat="1" x14ac:dyDescent="0.3">
      <c r="A256" s="3">
        <v>255</v>
      </c>
      <c r="B256" s="3" t="s">
        <v>431</v>
      </c>
      <c r="C256" s="3">
        <v>8631</v>
      </c>
      <c r="D256" s="2" t="s">
        <v>440</v>
      </c>
      <c r="E256" s="2"/>
      <c r="F256" s="2"/>
      <c r="G256" s="2"/>
      <c r="H256" s="2"/>
      <c r="I256" s="2">
        <v>58.18</v>
      </c>
      <c r="J256" s="2" t="s">
        <v>214</v>
      </c>
      <c r="K256" s="2" t="s">
        <v>446</v>
      </c>
      <c r="L256" s="2" t="s">
        <v>89</v>
      </c>
      <c r="M256" s="2" t="s">
        <v>446</v>
      </c>
      <c r="N256" s="2">
        <v>12</v>
      </c>
      <c r="O256" s="2" t="s">
        <v>216</v>
      </c>
      <c r="P256" s="2" t="s">
        <v>450</v>
      </c>
      <c r="Q256" s="6"/>
      <c r="R256" s="6">
        <v>0.10683072246276365</v>
      </c>
      <c r="S256" s="6">
        <v>0.89316927753723641</v>
      </c>
      <c r="T256" s="6">
        <v>0.52850448809366868</v>
      </c>
      <c r="U256" s="6">
        <v>0.47204397180580904</v>
      </c>
    </row>
    <row r="257" spans="1:21" s="3" customFormat="1" x14ac:dyDescent="0.3">
      <c r="A257" s="3">
        <v>256</v>
      </c>
      <c r="B257" s="3" t="s">
        <v>432</v>
      </c>
      <c r="C257" s="3">
        <v>8633</v>
      </c>
      <c r="D257" s="2" t="s">
        <v>440</v>
      </c>
      <c r="E257" s="2"/>
      <c r="F257" s="2"/>
      <c r="G257" s="2"/>
      <c r="H257" s="2"/>
      <c r="I257" s="2">
        <v>56.43</v>
      </c>
      <c r="J257" s="2" t="s">
        <v>214</v>
      </c>
      <c r="K257" s="2" t="s">
        <v>446</v>
      </c>
      <c r="L257" s="2" t="s">
        <v>89</v>
      </c>
      <c r="M257" s="2" t="s">
        <v>446</v>
      </c>
      <c r="N257" s="2">
        <v>12</v>
      </c>
      <c r="O257" s="2" t="s">
        <v>216</v>
      </c>
      <c r="P257" s="2" t="s">
        <v>450</v>
      </c>
      <c r="Q257" s="6"/>
      <c r="R257" s="6">
        <v>6.0513071769018861E-3</v>
      </c>
      <c r="S257" s="6">
        <v>0.99394869282309817</v>
      </c>
      <c r="T257" s="6">
        <v>0.10550484500732914</v>
      </c>
      <c r="U257" s="6">
        <v>0.10486640278153837</v>
      </c>
    </row>
    <row r="258" spans="1:21" s="3" customFormat="1" x14ac:dyDescent="0.3">
      <c r="A258" s="3">
        <v>257</v>
      </c>
      <c r="B258" s="3" t="s">
        <v>433</v>
      </c>
      <c r="C258" s="3">
        <v>8634</v>
      </c>
      <c r="D258" s="2" t="s">
        <v>441</v>
      </c>
      <c r="E258" s="2"/>
      <c r="F258" s="2"/>
      <c r="G258" s="2"/>
      <c r="H258" s="2"/>
      <c r="I258" s="2">
        <v>70.5</v>
      </c>
      <c r="J258" s="2" t="s">
        <v>214</v>
      </c>
      <c r="K258" s="2" t="s">
        <v>446</v>
      </c>
      <c r="L258" s="2" t="s">
        <v>219</v>
      </c>
      <c r="M258" s="2" t="s">
        <v>219</v>
      </c>
      <c r="N258" s="2">
        <v>40</v>
      </c>
      <c r="O258" s="2" t="s">
        <v>220</v>
      </c>
      <c r="P258" s="2" t="s">
        <v>450</v>
      </c>
      <c r="Q258" s="6"/>
      <c r="R258" s="6">
        <v>2.2416554868062689E-2</v>
      </c>
      <c r="S258" s="6">
        <v>0.9775834451319374</v>
      </c>
      <c r="T258" s="6">
        <v>0.4952380952380952</v>
      </c>
      <c r="U258" s="6">
        <v>0.48413656330343563</v>
      </c>
    </row>
    <row r="259" spans="1:21" s="3" customFormat="1" x14ac:dyDescent="0.3">
      <c r="A259" s="3">
        <v>258</v>
      </c>
      <c r="B259" s="3" t="s">
        <v>434</v>
      </c>
      <c r="C259" s="3">
        <v>8635</v>
      </c>
      <c r="D259" s="2" t="s">
        <v>441</v>
      </c>
      <c r="E259" s="2"/>
      <c r="F259" s="2"/>
      <c r="G259" s="2"/>
      <c r="H259" s="2"/>
      <c r="I259" s="2">
        <v>71.03</v>
      </c>
      <c r="J259" s="2" t="s">
        <v>214</v>
      </c>
      <c r="K259" s="2" t="s">
        <v>446</v>
      </c>
      <c r="L259" s="2" t="s">
        <v>219</v>
      </c>
      <c r="M259" s="2" t="s">
        <v>219</v>
      </c>
      <c r="N259" s="2">
        <v>40</v>
      </c>
      <c r="O259" s="2" t="s">
        <v>220</v>
      </c>
      <c r="P259" s="2" t="s">
        <v>450</v>
      </c>
      <c r="Q259" s="6"/>
      <c r="R259" s="6">
        <v>5.1228664362487214E-2</v>
      </c>
      <c r="S259" s="6">
        <v>0.94877133563751281</v>
      </c>
      <c r="T259" s="6">
        <v>0.20530876780602464</v>
      </c>
      <c r="U259" s="6">
        <v>0.19479107384941399</v>
      </c>
    </row>
    <row r="260" spans="1:21" s="3" customFormat="1" x14ac:dyDescent="0.3">
      <c r="A260" s="3">
        <v>259</v>
      </c>
      <c r="B260" s="3" t="s">
        <v>435</v>
      </c>
      <c r="C260" s="3">
        <v>8636</v>
      </c>
      <c r="D260" s="2" t="s">
        <v>441</v>
      </c>
      <c r="E260" s="2"/>
      <c r="F260" s="2"/>
      <c r="G260" s="2"/>
      <c r="H260" s="2"/>
      <c r="I260" s="2">
        <v>70.06</v>
      </c>
      <c r="J260" s="2" t="s">
        <v>214</v>
      </c>
      <c r="K260" s="2" t="s">
        <v>446</v>
      </c>
      <c r="L260" s="2" t="s">
        <v>241</v>
      </c>
      <c r="M260" s="2" t="s">
        <v>456</v>
      </c>
      <c r="N260" s="2">
        <v>40</v>
      </c>
      <c r="O260" s="2" t="s">
        <v>220</v>
      </c>
      <c r="P260" s="2" t="s">
        <v>450</v>
      </c>
      <c r="Q260" s="6"/>
      <c r="R260" s="6">
        <v>0.46997850655203494</v>
      </c>
      <c r="S260" s="6">
        <v>0.53002149344796501</v>
      </c>
      <c r="T260" s="6">
        <v>11.328406043560731</v>
      </c>
      <c r="U260" s="6">
        <v>6.0042986895930115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GP_glauconiet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Verhaegen, Jasper</dc:creator>
  <cp:lastModifiedBy>Verhaegen Jasper</cp:lastModifiedBy>
  <dcterms:created xsi:type="dcterms:W3CDTF">2023-04-26T14:26:51Z</dcterms:created>
  <dcterms:modified xsi:type="dcterms:W3CDTF">2024-11-21T10:32:03Z</dcterms:modified>
</cp:coreProperties>
</file>